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1340" windowHeight="6030" activeTab="0"/>
  </bookViews>
  <sheets>
    <sheet name="kons_funk" sheetId="1" r:id="rId1"/>
    <sheet name="pb_spb_funk" sheetId="2" r:id="rId2"/>
  </sheets>
  <definedNames/>
  <calcPr fullCalcOnLoad="1"/>
</workbook>
</file>

<file path=xl/sharedStrings.xml><?xml version="1.0" encoding="utf-8"?>
<sst xmlns="http://schemas.openxmlformats.org/spreadsheetml/2006/main" count="63" uniqueCount="29">
  <si>
    <t>KOPĀ</t>
  </si>
  <si>
    <t>% no izdev</t>
  </si>
  <si>
    <t>% no IKP</t>
  </si>
  <si>
    <t>IKP milj. latu</t>
  </si>
  <si>
    <t>2003.gada plāns ar grozījumiem</t>
  </si>
  <si>
    <t>2004.gada projekts</t>
  </si>
  <si>
    <t>latos</t>
  </si>
  <si>
    <t>Funkcijas nosaukums</t>
  </si>
  <si>
    <t>01 Visparējie valdības dienesti</t>
  </si>
  <si>
    <t>02 Aizsardzība</t>
  </si>
  <si>
    <t>03 Sabiedriskā kārtība un drošība, tiesību aizsardzība</t>
  </si>
  <si>
    <t>04 Izglītība</t>
  </si>
  <si>
    <t>05 Veselības aprūpe</t>
  </si>
  <si>
    <t>06 Sociālā apdrošināšana un  sociālā nodrošināšana</t>
  </si>
  <si>
    <t>07 Dzīvokļu un komunālā saimniecība, vides aizsardzība</t>
  </si>
  <si>
    <t>08 Brīvais laiks, sports, kultūra un reliģija</t>
  </si>
  <si>
    <t>09 Kurināmā un enerģētikas dienesti un pasākumi</t>
  </si>
  <si>
    <t>10 Lauksaimniecība (zemkopība), mežkopība un zvejniecība</t>
  </si>
  <si>
    <t>11 Iegūstošā rūpniecība, rūpniecība, celtniecība, derīgie izrakteņi (izņemot kurināmo)</t>
  </si>
  <si>
    <t>12 Transports, sakari</t>
  </si>
  <si>
    <t>13 Pārējā ekonomiskā darbība un dienesti</t>
  </si>
  <si>
    <t>14 Pārējie izdevumi, kas nav atspoguļoti iepriekš</t>
  </si>
  <si>
    <t>06 Sociālā apdrošināšana un sociālā nodrošināšana</t>
  </si>
  <si>
    <t>t.sk. dotācija speciālajam budžetam</t>
  </si>
  <si>
    <t>* Lai dati būtu salīdzināmi, 2003.gadā pamatbudžetā ieskaitīti arī to speciālo budžetu izdevumi, kuri ar 2004.gadu tiek iekļauti pamatbudžetā</t>
  </si>
  <si>
    <t>I. Valsts pamatbudžetā</t>
  </si>
  <si>
    <t>II. Valsts speciālajā budžetā</t>
  </si>
  <si>
    <r>
      <t xml:space="preserve">Valsts pamatbudžeta un valsts speciālā budžeta izdevumi funkcionālā sadalījumā </t>
    </r>
    <r>
      <rPr>
        <i/>
        <sz val="12"/>
        <rFont val="Times New Roman Baltic"/>
        <family val="1"/>
      </rPr>
      <t>(bez tīrajiem aizdevumiem), Ls</t>
    </r>
  </si>
  <si>
    <r>
      <t xml:space="preserve">Valsts konsolidētā budžeta  izdevumi funkcionālā sadalījumā  </t>
    </r>
    <r>
      <rPr>
        <i/>
        <sz val="12"/>
        <rFont val="Times New Roman Baltic"/>
        <family val="1"/>
      </rPr>
      <t>(bez tīrajiem aizdevumiem), Ls</t>
    </r>
  </si>
</sst>
</file>

<file path=xl/styles.xml><?xml version="1.0" encoding="utf-8"?>
<styleSheet xmlns="http://schemas.openxmlformats.org/spreadsheetml/2006/main">
  <numFmts count="54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.000"/>
    <numFmt numFmtId="181" formatCode="00.00"/>
    <numFmt numFmtId="182" formatCode="0.0"/>
    <numFmt numFmtId="183" formatCode="00"/>
    <numFmt numFmtId="184" formatCode="&quot;Ls&quot;#,##0_);\(&quot;Ls&quot;#,##0\)"/>
    <numFmt numFmtId="185" formatCode="&quot;Ls&quot;#,##0_);[Red]\(&quot;Ls&quot;#,##0\)"/>
    <numFmt numFmtId="186" formatCode="&quot;Ls&quot;#,##0.00_);\(&quot;Ls&quot;#,##0.00\)"/>
    <numFmt numFmtId="187" formatCode="&quot;Ls&quot;#,##0.00_);[Red]\(&quot;Ls&quot;#,##0.00\)"/>
    <numFmt numFmtId="188" formatCode="_(&quot;Ls&quot;* #,##0_);_(&quot;Ls&quot;* \(#,##0\);_(&quot;Ls&quot;* &quot;-&quot;_);_(@_)"/>
    <numFmt numFmtId="189" formatCode="_(&quot;Ls&quot;* #,##0.00_);_(&quot;Ls&quot;* \(#,##0.00\);_(&quot;Ls&quot;* &quot;-&quot;??_);_(@_)"/>
    <numFmt numFmtId="190" formatCode="#\ ###\ ###"/>
    <numFmt numFmtId="191" formatCode="#.0\ ###\ ###"/>
    <numFmt numFmtId="192" formatCode="#.\ ###\ ###"/>
    <numFmt numFmtId="193" formatCode="#.###\ ###"/>
    <numFmt numFmtId="194" formatCode="#.##\ ###"/>
    <numFmt numFmtId="195" formatCode="#.#\ ###"/>
    <numFmt numFmtId="196" formatCode="#.\ ###"/>
    <numFmt numFmtId="197" formatCode="#.###"/>
    <numFmt numFmtId="198" formatCode="#.##"/>
    <numFmt numFmtId="199" formatCode="#.#"/>
    <numFmt numFmtId="200" formatCode="0.00000"/>
    <numFmt numFmtId="201" formatCode="0.0000"/>
    <numFmt numFmtId="202" formatCode="0.000"/>
    <numFmt numFmtId="203" formatCode="#,###,###"/>
    <numFmt numFmtId="204" formatCode="#,##0.0,,"/>
    <numFmt numFmtId="205" formatCode="#,###,###.0"/>
    <numFmt numFmtId="206" formatCode="#,##0.0"/>
    <numFmt numFmtId="207" formatCode="#,###,##0.0"/>
    <numFmt numFmtId="208" formatCode="0.000000"/>
    <numFmt numFmtId="209" formatCode="#,##0,,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BaltOpti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 Baltic"/>
      <family val="1"/>
    </font>
    <font>
      <i/>
      <sz val="12"/>
      <name val="Times New Roman Baltic"/>
      <family val="1"/>
    </font>
    <font>
      <sz val="12"/>
      <name val="Times New Roman Baltic"/>
      <family val="1"/>
    </font>
    <font>
      <b/>
      <sz val="12"/>
      <color indexed="8"/>
      <name val="Times New Roman Baltic"/>
      <family val="1"/>
    </font>
    <font>
      <i/>
      <sz val="10"/>
      <name val="Times New Roman Baltic"/>
      <family val="1"/>
    </font>
    <font>
      <b/>
      <i/>
      <sz val="12"/>
      <color indexed="8"/>
      <name val="Times New Roman Baltic"/>
      <family val="1"/>
    </font>
    <font>
      <i/>
      <sz val="11"/>
      <color indexed="8"/>
      <name val="Times New Roman Baltic"/>
      <family val="1"/>
    </font>
    <font>
      <i/>
      <sz val="11"/>
      <name val="Times New Roman Baltic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Continuous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203" fontId="9" fillId="0" borderId="1" xfId="0" applyNumberFormat="1" applyFont="1" applyBorder="1" applyAlignment="1">
      <alignment/>
    </xf>
    <xf numFmtId="206" fontId="9" fillId="0" borderId="1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203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203" fontId="10" fillId="0" borderId="1" xfId="0" applyNumberFormat="1" applyFont="1" applyFill="1" applyBorder="1" applyAlignment="1">
      <alignment/>
    </xf>
    <xf numFmtId="206" fontId="1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1" fillId="0" borderId="5" xfId="0" applyFont="1" applyBorder="1" applyAlignment="1">
      <alignment horizontal="left" wrapText="1"/>
    </xf>
    <xf numFmtId="203" fontId="9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3" fontId="9" fillId="0" borderId="0" xfId="0" applyNumberFormat="1" applyFont="1" applyAlignment="1">
      <alignment horizontal="centerContinuous"/>
    </xf>
    <xf numFmtId="0" fontId="12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right" wrapText="1"/>
    </xf>
    <xf numFmtId="203" fontId="14" fillId="0" borderId="1" xfId="0" applyNumberFormat="1" applyFont="1" applyBorder="1" applyAlignment="1">
      <alignment/>
    </xf>
    <xf numFmtId="206" fontId="14" fillId="0" borderId="1" xfId="0" applyNumberFormat="1" applyFont="1" applyBorder="1" applyAlignment="1">
      <alignment/>
    </xf>
    <xf numFmtId="0" fontId="14" fillId="0" borderId="0" xfId="0" applyFont="1" applyAlignment="1">
      <alignment/>
    </xf>
    <xf numFmtId="3" fontId="13" fillId="0" borderId="1" xfId="0" applyNumberFormat="1" applyFont="1" applyBorder="1" applyAlignment="1">
      <alignment horizontal="right"/>
    </xf>
    <xf numFmtId="205" fontId="10" fillId="0" borderId="1" xfId="0" applyNumberFormat="1" applyFont="1" applyFill="1" applyBorder="1" applyAlignment="1">
      <alignment/>
    </xf>
    <xf numFmtId="0" fontId="9" fillId="0" borderId="0" xfId="0" applyFont="1" applyAlignment="1">
      <alignment vertical="top"/>
    </xf>
    <xf numFmtId="203" fontId="9" fillId="0" borderId="0" xfId="0" applyNumberFormat="1" applyFont="1" applyAlignment="1">
      <alignment vertical="top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203" fontId="9" fillId="0" borderId="1" xfId="0" applyNumberFormat="1" applyFont="1" applyBorder="1" applyAlignment="1">
      <alignment vertical="top"/>
    </xf>
    <xf numFmtId="206" fontId="9" fillId="0" borderId="1" xfId="0" applyNumberFormat="1" applyFont="1" applyBorder="1" applyAlignment="1">
      <alignment vertical="top"/>
    </xf>
    <xf numFmtId="190" fontId="9" fillId="0" borderId="1" xfId="21" applyNumberFormat="1" applyFont="1" applyBorder="1" applyAlignment="1">
      <alignment vertical="top"/>
      <protection/>
    </xf>
    <xf numFmtId="0" fontId="9" fillId="0" borderId="0" xfId="0" applyFont="1" applyAlignment="1">
      <alignment vertical="top" wrapText="1"/>
    </xf>
    <xf numFmtId="205" fontId="9" fillId="0" borderId="0" xfId="0" applyNumberFormat="1" applyFont="1" applyAlignment="1">
      <alignment vertical="top"/>
    </xf>
    <xf numFmtId="0" fontId="7" fillId="0" borderId="0" xfId="0" applyFont="1" applyAlignment="1">
      <alignment horizontal="center" wrapText="1"/>
    </xf>
    <xf numFmtId="0" fontId="11" fillId="0" borderId="5" xfId="0" applyFont="1" applyBorder="1" applyAlignment="1">
      <alignment horizontal="left" wrapText="1"/>
    </xf>
    <xf numFmtId="0" fontId="7" fillId="0" borderId="0" xfId="0" applyFont="1" applyAlignment="1">
      <alignment horizontal="center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rafik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">
    <pageSetUpPr fitToPage="1"/>
  </sheetPr>
  <dimension ref="A1:G22"/>
  <sheetViews>
    <sheetView tabSelected="1" zoomScale="75" zoomScaleNormal="75" workbookViewId="0" topLeftCell="A1">
      <pane xSplit="1" ySplit="9" topLeftCell="B16" activePane="bottomRight" state="frozen"/>
      <selection pane="topLeft" activeCell="B4" sqref="B4:G4"/>
      <selection pane="topRight" activeCell="B4" sqref="B4:G4"/>
      <selection pane="bottomLeft" activeCell="B4" sqref="B4:G4"/>
      <selection pane="bottomRight" activeCell="D7" sqref="D7"/>
    </sheetView>
  </sheetViews>
  <sheetFormatPr defaultColWidth="9.140625" defaultRowHeight="12.75"/>
  <cols>
    <col min="1" max="1" width="45.421875" style="2" customWidth="1"/>
    <col min="2" max="2" width="14.57421875" style="1" customWidth="1"/>
    <col min="3" max="3" width="6.57421875" style="1" customWidth="1"/>
    <col min="4" max="4" width="6.00390625" style="1" customWidth="1"/>
    <col min="5" max="5" width="14.57421875" style="1" customWidth="1"/>
    <col min="6" max="6" width="6.57421875" style="1" customWidth="1"/>
    <col min="7" max="7" width="6.421875" style="1" customWidth="1"/>
    <col min="8" max="16384" width="7.57421875" style="1" customWidth="1"/>
  </cols>
  <sheetData>
    <row r="1" spans="1:7" ht="15.75">
      <c r="A1" s="38" t="s">
        <v>28</v>
      </c>
      <c r="B1" s="38"/>
      <c r="C1" s="38"/>
      <c r="D1" s="38"/>
      <c r="E1" s="38"/>
      <c r="F1" s="38"/>
      <c r="G1" s="38"/>
    </row>
    <row r="2" spans="2:7" ht="15.75">
      <c r="B2" s="3"/>
      <c r="C2" s="3"/>
      <c r="D2" s="3"/>
      <c r="E2" s="3"/>
      <c r="F2" s="3"/>
      <c r="G2" s="3"/>
    </row>
    <row r="3" ht="15.75">
      <c r="E3" s="1" t="s">
        <v>6</v>
      </c>
    </row>
    <row r="4" spans="1:7" ht="47.25">
      <c r="A4" s="4" t="s">
        <v>7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1</v>
      </c>
      <c r="G4" s="4" t="s">
        <v>2</v>
      </c>
    </row>
    <row r="5" spans="1:7" ht="23.25" customHeight="1">
      <c r="A5" s="5" t="s">
        <v>8</v>
      </c>
      <c r="B5" s="6">
        <f>pb_spb_funk!B5-pb_spb_funk!B6</f>
        <v>139636545</v>
      </c>
      <c r="C5" s="7">
        <f>B5/1851957801*100</f>
        <v>7.539942050763823</v>
      </c>
      <c r="D5" s="7">
        <f>B5/5612200000*100</f>
        <v>2.488089251986743</v>
      </c>
      <c r="E5" s="6">
        <f>pb_spb_funk!E5-pb_spb_funk!E6</f>
        <v>170516052</v>
      </c>
      <c r="F5" s="7">
        <f>E5/2072523798*100</f>
        <v>8.227459301772514</v>
      </c>
      <c r="G5" s="7">
        <f>E5/6167500000*100</f>
        <v>2.7647515524929065</v>
      </c>
    </row>
    <row r="6" spans="1:7" ht="23.25" customHeight="1">
      <c r="A6" s="8" t="s">
        <v>9</v>
      </c>
      <c r="B6" s="6">
        <f>pb_spb_funk!B7-pb_spb_funk!B8</f>
        <v>82112095</v>
      </c>
      <c r="C6" s="7">
        <f aca="true" t="shared" si="0" ref="C6:C18">B6/1851957801*100</f>
        <v>4.433799461070982</v>
      </c>
      <c r="D6" s="7">
        <f aca="true" t="shared" si="1" ref="D6:D18">B6/5612200000*100</f>
        <v>1.463099942981362</v>
      </c>
      <c r="E6" s="6">
        <f>pb_spb_funk!E7-pb_spb_funk!E8</f>
        <v>89995703</v>
      </c>
      <c r="F6" s="7">
        <f aca="true" t="shared" si="2" ref="F6:F18">E6/2072523798*100</f>
        <v>4.342324227439342</v>
      </c>
      <c r="G6" s="7">
        <f aca="true" t="shared" si="3" ref="G6:G18">E6/6167500000*100</f>
        <v>1.4591925901905147</v>
      </c>
    </row>
    <row r="7" spans="1:7" ht="31.5">
      <c r="A7" s="8" t="s">
        <v>10</v>
      </c>
      <c r="B7" s="6">
        <f>pb_spb_funk!B9</f>
        <v>148179250</v>
      </c>
      <c r="C7" s="7">
        <f t="shared" si="0"/>
        <v>8.001221729781737</v>
      </c>
      <c r="D7" s="7">
        <f t="shared" si="1"/>
        <v>2.6403059406293434</v>
      </c>
      <c r="E7" s="6">
        <f>pb_spb_funk!E9</f>
        <v>154085087</v>
      </c>
      <c r="F7" s="7">
        <f t="shared" si="2"/>
        <v>7.434659478877549</v>
      </c>
      <c r="G7" s="7">
        <f t="shared" si="3"/>
        <v>2.498339473044183</v>
      </c>
    </row>
    <row r="8" spans="1:7" ht="22.5" customHeight="1">
      <c r="A8" s="8" t="s">
        <v>11</v>
      </c>
      <c r="B8" s="6">
        <f>pb_spb_funk!B10</f>
        <v>123136491</v>
      </c>
      <c r="C8" s="7">
        <f t="shared" si="0"/>
        <v>6.648990108387465</v>
      </c>
      <c r="D8" s="7">
        <f t="shared" si="1"/>
        <v>2.194085937778411</v>
      </c>
      <c r="E8" s="6">
        <f>pb_spb_funk!E10</f>
        <v>123806917</v>
      </c>
      <c r="F8" s="7">
        <f t="shared" si="2"/>
        <v>5.973727159103048</v>
      </c>
      <c r="G8" s="7">
        <f t="shared" si="3"/>
        <v>2.0074084637211187</v>
      </c>
    </row>
    <row r="9" spans="1:7" ht="22.5" customHeight="1">
      <c r="A9" s="9" t="s">
        <v>12</v>
      </c>
      <c r="B9" s="10">
        <f>pb_spb_funk!B11</f>
        <v>201746617</v>
      </c>
      <c r="C9" s="7">
        <f t="shared" si="0"/>
        <v>10.893694062092726</v>
      </c>
      <c r="D9" s="7">
        <f t="shared" si="1"/>
        <v>3.594786661202381</v>
      </c>
      <c r="E9" s="10">
        <f>pb_spb_funk!E11</f>
        <v>232791682</v>
      </c>
      <c r="F9" s="7">
        <f t="shared" si="2"/>
        <v>11.232280286703853</v>
      </c>
      <c r="G9" s="7">
        <f t="shared" si="3"/>
        <v>3.7744901824077823</v>
      </c>
    </row>
    <row r="10" spans="1:7" ht="31.5">
      <c r="A10" s="11" t="s">
        <v>13</v>
      </c>
      <c r="B10" s="6">
        <f>pb_spb_funk!B12+pb_spb_funk!B28-pb_spb_funk!B13</f>
        <v>640951464</v>
      </c>
      <c r="C10" s="7">
        <f t="shared" si="0"/>
        <v>34.60939896437738</v>
      </c>
      <c r="D10" s="7">
        <f t="shared" si="1"/>
        <v>11.420681087630518</v>
      </c>
      <c r="E10" s="6">
        <f>pb_spb_funk!E12+pb_spb_funk!E28-pb_spb_funk!E13</f>
        <v>687875177</v>
      </c>
      <c r="F10" s="7">
        <f t="shared" si="2"/>
        <v>33.19021849900128</v>
      </c>
      <c r="G10" s="7">
        <f t="shared" si="3"/>
        <v>11.153225407377382</v>
      </c>
    </row>
    <row r="11" spans="1:7" ht="31.5">
      <c r="A11" s="12" t="s">
        <v>14</v>
      </c>
      <c r="B11" s="6">
        <f>pb_spb_funk!B14</f>
        <v>26067508</v>
      </c>
      <c r="C11" s="7">
        <f t="shared" si="0"/>
        <v>1.4075649016367624</v>
      </c>
      <c r="D11" s="7">
        <f t="shared" si="1"/>
        <v>0.4644793129254125</v>
      </c>
      <c r="E11" s="6">
        <f>pb_spb_funk!E14</f>
        <v>49078134</v>
      </c>
      <c r="F11" s="7">
        <f t="shared" si="2"/>
        <v>2.368037175127289</v>
      </c>
      <c r="G11" s="7">
        <f t="shared" si="3"/>
        <v>0.7957540980948521</v>
      </c>
    </row>
    <row r="12" spans="1:7" ht="25.5" customHeight="1">
      <c r="A12" s="12" t="s">
        <v>15</v>
      </c>
      <c r="B12" s="6">
        <f>pb_spb_funk!B15</f>
        <v>41926052</v>
      </c>
      <c r="C12" s="7">
        <f t="shared" si="0"/>
        <v>2.263877285830229</v>
      </c>
      <c r="D12" s="7">
        <f t="shared" si="1"/>
        <v>0.7470519938704965</v>
      </c>
      <c r="E12" s="6">
        <f>pb_spb_funk!E15</f>
        <v>35112973</v>
      </c>
      <c r="F12" s="7">
        <f t="shared" si="2"/>
        <v>1.6942132598855686</v>
      </c>
      <c r="G12" s="7">
        <f t="shared" si="3"/>
        <v>0.5693226266720713</v>
      </c>
    </row>
    <row r="13" spans="1:7" ht="36" customHeight="1">
      <c r="A13" s="8" t="s">
        <v>16</v>
      </c>
      <c r="B13" s="6">
        <f>pb_spb_funk!B16</f>
        <v>79872</v>
      </c>
      <c r="C13" s="7">
        <f t="shared" si="0"/>
        <v>0.00431284125139739</v>
      </c>
      <c r="D13" s="7">
        <f t="shared" si="1"/>
        <v>0.0014231852036634474</v>
      </c>
      <c r="E13" s="6">
        <f>pb_spb_funk!E16</f>
        <v>79071</v>
      </c>
      <c r="F13" s="7">
        <f t="shared" si="2"/>
        <v>0.0038152034768577357</v>
      </c>
      <c r="G13" s="7">
        <f t="shared" si="3"/>
        <v>0.0012820591811917308</v>
      </c>
    </row>
    <row r="14" spans="1:7" ht="31.5">
      <c r="A14" s="8" t="s">
        <v>17</v>
      </c>
      <c r="B14" s="6">
        <f>pb_spb_funk!B17</f>
        <v>103642603</v>
      </c>
      <c r="C14" s="7">
        <f t="shared" si="0"/>
        <v>5.596380378863719</v>
      </c>
      <c r="D14" s="7">
        <f t="shared" si="1"/>
        <v>1.8467375182637826</v>
      </c>
      <c r="E14" s="6">
        <f>pb_spb_funk!E17</f>
        <v>108238569</v>
      </c>
      <c r="F14" s="7">
        <f t="shared" si="2"/>
        <v>5.222548908941406</v>
      </c>
      <c r="G14" s="7">
        <f t="shared" si="3"/>
        <v>1.7549828779894607</v>
      </c>
    </row>
    <row r="15" spans="1:7" ht="36.75" customHeight="1">
      <c r="A15" s="8" t="s">
        <v>18</v>
      </c>
      <c r="B15" s="6">
        <f>pb_spb_funk!B18</f>
        <v>1639555</v>
      </c>
      <c r="C15" s="7">
        <f t="shared" si="0"/>
        <v>0.08853090492206091</v>
      </c>
      <c r="D15" s="7">
        <f t="shared" si="1"/>
        <v>0.02921412280389152</v>
      </c>
      <c r="E15" s="6">
        <f>pb_spb_funk!E18</f>
        <v>1727806</v>
      </c>
      <c r="F15" s="7">
        <f t="shared" si="2"/>
        <v>0.08336724536853786</v>
      </c>
      <c r="G15" s="7">
        <f t="shared" si="3"/>
        <v>0.028014689906769356</v>
      </c>
    </row>
    <row r="16" spans="1:7" ht="26.25" customHeight="1">
      <c r="A16" s="13" t="s">
        <v>19</v>
      </c>
      <c r="B16" s="6">
        <f>pb_spb_funk!B19</f>
        <v>110833087</v>
      </c>
      <c r="C16" s="7">
        <f t="shared" si="0"/>
        <v>5.984644301298527</v>
      </c>
      <c r="D16" s="7">
        <f t="shared" si="1"/>
        <v>1.9748598945155196</v>
      </c>
      <c r="E16" s="6">
        <f>pb_spb_funk!E19</f>
        <v>131723462</v>
      </c>
      <c r="F16" s="7">
        <f t="shared" si="2"/>
        <v>6.355703231350784</v>
      </c>
      <c r="G16" s="7">
        <f t="shared" si="3"/>
        <v>2.135767523307661</v>
      </c>
    </row>
    <row r="17" spans="1:7" ht="22.5" customHeight="1">
      <c r="A17" s="11" t="s">
        <v>20</v>
      </c>
      <c r="B17" s="6">
        <f>pb_spb_funk!B20</f>
        <v>31654807</v>
      </c>
      <c r="C17" s="7">
        <f t="shared" si="0"/>
        <v>1.7092617867916529</v>
      </c>
      <c r="D17" s="7">
        <f t="shared" si="1"/>
        <v>0.5640356188304052</v>
      </c>
      <c r="E17" s="6">
        <f>pb_spb_funk!E20</f>
        <v>28859493</v>
      </c>
      <c r="F17" s="7">
        <f t="shared" si="2"/>
        <v>1.3924806570544384</v>
      </c>
      <c r="G17" s="7">
        <f t="shared" si="3"/>
        <v>0.4679285447912444</v>
      </c>
    </row>
    <row r="18" spans="1:7" ht="24.75" customHeight="1">
      <c r="A18" s="12" t="s">
        <v>21</v>
      </c>
      <c r="B18" s="6">
        <f>pb_spb_funk!B21</f>
        <v>200351855</v>
      </c>
      <c r="C18" s="7">
        <f t="shared" si="0"/>
        <v>10.818381222931547</v>
      </c>
      <c r="D18" s="7">
        <f t="shared" si="1"/>
        <v>3.569934339474716</v>
      </c>
      <c r="E18" s="6">
        <f>pb_spb_funk!E21</f>
        <v>258633672</v>
      </c>
      <c r="F18" s="7">
        <f t="shared" si="2"/>
        <v>12.479165365897526</v>
      </c>
      <c r="G18" s="7">
        <f t="shared" si="3"/>
        <v>4.19349285772193</v>
      </c>
    </row>
    <row r="19" spans="1:7" s="17" customFormat="1" ht="28.5" customHeight="1">
      <c r="A19" s="14" t="s">
        <v>0</v>
      </c>
      <c r="B19" s="15">
        <f aca="true" t="shared" si="4" ref="B19:G19">SUM(B5:B18)</f>
        <v>1851957801</v>
      </c>
      <c r="C19" s="16">
        <f t="shared" si="4"/>
        <v>100.00000000000001</v>
      </c>
      <c r="D19" s="16">
        <f t="shared" si="4"/>
        <v>32.998784808096644</v>
      </c>
      <c r="E19" s="15">
        <f t="shared" si="4"/>
        <v>2072523798</v>
      </c>
      <c r="F19" s="16">
        <f t="shared" si="4"/>
        <v>100</v>
      </c>
      <c r="G19" s="16">
        <f t="shared" si="4"/>
        <v>33.60395294689907</v>
      </c>
    </row>
    <row r="20" ht="15.75">
      <c r="A20" s="18"/>
    </row>
    <row r="21" spans="2:5" ht="15.75">
      <c r="B21" s="19"/>
      <c r="E21" s="19"/>
    </row>
    <row r="22" spans="1:5" ht="15.75">
      <c r="A22" s="2" t="s">
        <v>3</v>
      </c>
      <c r="B22" s="20">
        <v>5612.2</v>
      </c>
      <c r="E22" s="20">
        <v>6167.5</v>
      </c>
    </row>
  </sheetData>
  <mergeCells count="1">
    <mergeCell ref="A1:G1"/>
  </mergeCells>
  <printOptions/>
  <pageMargins left="0.69" right="0.18" top="0.36" bottom="0.44" header="0.18" footer="0.18"/>
  <pageSetup fitToHeight="1" fitToWidth="1" horizontalDpi="120" verticalDpi="120" orientation="portrait" paperSize="9" scale="94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30"/>
  <sheetViews>
    <sheetView zoomScale="80" zoomScaleNormal="80" workbookViewId="0" topLeftCell="A1">
      <pane xSplit="1" ySplit="10" topLeftCell="B11" activePane="bottomRight" state="frozen"/>
      <selection pane="topLeft" activeCell="B4" sqref="B4:G4"/>
      <selection pane="topRight" activeCell="B4" sqref="B4:G4"/>
      <selection pane="bottomLeft" activeCell="B4" sqref="B4:G4"/>
      <selection pane="bottomRight" activeCell="A2" sqref="A2"/>
    </sheetView>
  </sheetViews>
  <sheetFormatPr defaultColWidth="9.140625" defaultRowHeight="12.75"/>
  <cols>
    <col min="1" max="1" width="40.7109375" style="2" customWidth="1"/>
    <col min="2" max="2" width="17.140625" style="19" bestFit="1" customWidth="1"/>
    <col min="3" max="3" width="6.7109375" style="1" customWidth="1"/>
    <col min="4" max="4" width="6.28125" style="1" bestFit="1" customWidth="1"/>
    <col min="5" max="5" width="15.421875" style="19" customWidth="1"/>
    <col min="6" max="6" width="7.57421875" style="1" customWidth="1"/>
    <col min="7" max="7" width="7.28125" style="1" customWidth="1"/>
    <col min="8" max="16384" width="7.57421875" style="1" customWidth="1"/>
  </cols>
  <sheetData>
    <row r="1" spans="1:7" ht="29.25" customHeight="1">
      <c r="A1" s="38" t="s">
        <v>27</v>
      </c>
      <c r="B1" s="38"/>
      <c r="C1" s="38"/>
      <c r="D1" s="38"/>
      <c r="E1" s="38"/>
      <c r="F1" s="38"/>
      <c r="G1" s="38"/>
    </row>
    <row r="2" spans="2:5" ht="15.75">
      <c r="B2" s="21"/>
      <c r="E2" s="21"/>
    </row>
    <row r="3" ht="15.75">
      <c r="A3" s="22" t="s">
        <v>25</v>
      </c>
    </row>
    <row r="4" spans="1:7" ht="31.5">
      <c r="A4" s="4" t="s">
        <v>7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1</v>
      </c>
      <c r="G4" s="4" t="s">
        <v>2</v>
      </c>
    </row>
    <row r="5" spans="1:7" ht="23.25" customHeight="1">
      <c r="A5" s="5" t="s">
        <v>8</v>
      </c>
      <c r="B5" s="6">
        <v>139656105</v>
      </c>
      <c r="C5" s="7">
        <f>B5/1317571189*100</f>
        <v>10.59951114337853</v>
      </c>
      <c r="D5" s="7">
        <f>B5/5612200000*100</f>
        <v>2.4884377784113183</v>
      </c>
      <c r="E5" s="6">
        <v>170529252</v>
      </c>
      <c r="F5" s="7">
        <f>E5/1494545103*100</f>
        <v>11.41011078606438</v>
      </c>
      <c r="G5" s="7">
        <f>E5/6167500000*100</f>
        <v>2.7649655776246456</v>
      </c>
    </row>
    <row r="6" spans="1:7" s="26" customFormat="1" ht="16.5" customHeight="1">
      <c r="A6" s="23" t="s">
        <v>23</v>
      </c>
      <c r="B6" s="24">
        <v>19560</v>
      </c>
      <c r="C6" s="7"/>
      <c r="D6" s="25"/>
      <c r="E6" s="24">
        <v>13200</v>
      </c>
      <c r="F6" s="7"/>
      <c r="G6" s="25"/>
    </row>
    <row r="7" spans="1:7" ht="23.25" customHeight="1">
      <c r="A7" s="8" t="s">
        <v>9</v>
      </c>
      <c r="B7" s="6">
        <v>82320822</v>
      </c>
      <c r="C7" s="7">
        <f aca="true" t="shared" si="0" ref="C7:C21">B7/1317571189*100</f>
        <v>6.2479221378906455</v>
      </c>
      <c r="D7" s="7">
        <f aca="true" t="shared" si="1" ref="D7:D21">B7/5612200000*100</f>
        <v>1.4668191083710487</v>
      </c>
      <c r="E7" s="6">
        <v>90208163</v>
      </c>
      <c r="F7" s="7">
        <f aca="true" t="shared" si="2" ref="F7:F21">E7/1494545103*100</f>
        <v>6.03582741122534</v>
      </c>
      <c r="G7" s="7">
        <f aca="true" t="shared" si="3" ref="G7:G21">E7/6167500000*100</f>
        <v>1.462637421970004</v>
      </c>
    </row>
    <row r="8" spans="1:7" s="26" customFormat="1" ht="16.5" customHeight="1">
      <c r="A8" s="23" t="s">
        <v>23</v>
      </c>
      <c r="B8" s="24">
        <v>208727</v>
      </c>
      <c r="C8" s="7"/>
      <c r="D8" s="25"/>
      <c r="E8" s="27">
        <v>212460</v>
      </c>
      <c r="F8" s="7"/>
      <c r="G8" s="25"/>
    </row>
    <row r="9" spans="1:7" ht="31.5">
      <c r="A9" s="8" t="s">
        <v>10</v>
      </c>
      <c r="B9" s="6">
        <v>148179250</v>
      </c>
      <c r="C9" s="7">
        <f t="shared" si="0"/>
        <v>11.246394216654354</v>
      </c>
      <c r="D9" s="7">
        <f t="shared" si="1"/>
        <v>2.6403059406293434</v>
      </c>
      <c r="E9" s="6">
        <v>154085087</v>
      </c>
      <c r="F9" s="7">
        <f t="shared" si="2"/>
        <v>10.30983184720923</v>
      </c>
      <c r="G9" s="7">
        <f t="shared" si="3"/>
        <v>2.498339473044183</v>
      </c>
    </row>
    <row r="10" spans="1:7" ht="22.5" customHeight="1">
      <c r="A10" s="8" t="s">
        <v>11</v>
      </c>
      <c r="B10" s="6">
        <v>123136491</v>
      </c>
      <c r="C10" s="7">
        <f t="shared" si="0"/>
        <v>9.345718244906157</v>
      </c>
      <c r="D10" s="7">
        <f t="shared" si="1"/>
        <v>2.194085937778411</v>
      </c>
      <c r="E10" s="6">
        <v>123806917</v>
      </c>
      <c r="F10" s="7">
        <f t="shared" si="2"/>
        <v>8.283919752671393</v>
      </c>
      <c r="G10" s="7">
        <f t="shared" si="3"/>
        <v>2.0074084637211187</v>
      </c>
    </row>
    <row r="11" spans="1:7" ht="22.5" customHeight="1">
      <c r="A11" s="9" t="s">
        <v>12</v>
      </c>
      <c r="B11" s="10">
        <v>201746617</v>
      </c>
      <c r="C11" s="7">
        <f t="shared" si="0"/>
        <v>15.312008845087155</v>
      </c>
      <c r="D11" s="7">
        <f t="shared" si="1"/>
        <v>3.594786661202381</v>
      </c>
      <c r="E11" s="10">
        <v>232791682</v>
      </c>
      <c r="F11" s="7">
        <f t="shared" si="2"/>
        <v>15.57608944238065</v>
      </c>
      <c r="G11" s="7">
        <f t="shared" si="3"/>
        <v>3.7744901824077823</v>
      </c>
    </row>
    <row r="12" spans="1:7" ht="31.5">
      <c r="A12" s="11" t="s">
        <v>13</v>
      </c>
      <c r="B12" s="6">
        <v>106336565</v>
      </c>
      <c r="C12" s="7">
        <f t="shared" si="0"/>
        <v>8.070650442858158</v>
      </c>
      <c r="D12" s="7">
        <f t="shared" si="1"/>
        <v>1.894739407006165</v>
      </c>
      <c r="E12" s="6">
        <v>109670822</v>
      </c>
      <c r="F12" s="7">
        <f t="shared" si="2"/>
        <v>7.338073757684381</v>
      </c>
      <c r="G12" s="7">
        <f t="shared" si="3"/>
        <v>1.7782054641264693</v>
      </c>
    </row>
    <row r="13" spans="1:7" s="26" customFormat="1" ht="16.5" customHeight="1">
      <c r="A13" s="23" t="s">
        <v>23</v>
      </c>
      <c r="B13" s="24">
        <v>15271976</v>
      </c>
      <c r="C13" s="7"/>
      <c r="D13" s="25"/>
      <c r="E13" s="27">
        <v>14326469</v>
      </c>
      <c r="F13" s="7"/>
      <c r="G13" s="25"/>
    </row>
    <row r="14" spans="1:7" ht="31.5">
      <c r="A14" s="12" t="s">
        <v>14</v>
      </c>
      <c r="B14" s="6">
        <f>18262160+9955348-2150000</f>
        <v>26067508</v>
      </c>
      <c r="C14" s="7">
        <f t="shared" si="0"/>
        <v>1.9784515795146156</v>
      </c>
      <c r="D14" s="7">
        <f t="shared" si="1"/>
        <v>0.4644793129254125</v>
      </c>
      <c r="E14" s="6">
        <v>49078134</v>
      </c>
      <c r="F14" s="7">
        <f t="shared" si="2"/>
        <v>3.28381752424102</v>
      </c>
      <c r="G14" s="7">
        <f t="shared" si="3"/>
        <v>0.7957540980948521</v>
      </c>
    </row>
    <row r="15" spans="1:7" ht="25.5" customHeight="1">
      <c r="A15" s="12" t="s">
        <v>15</v>
      </c>
      <c r="B15" s="6">
        <v>41926052</v>
      </c>
      <c r="C15" s="7">
        <f t="shared" si="0"/>
        <v>3.182071097943536</v>
      </c>
      <c r="D15" s="7">
        <f t="shared" si="1"/>
        <v>0.7470519938704965</v>
      </c>
      <c r="E15" s="6">
        <v>35112973</v>
      </c>
      <c r="F15" s="7">
        <f t="shared" si="2"/>
        <v>2.3494087217252755</v>
      </c>
      <c r="G15" s="7">
        <f t="shared" si="3"/>
        <v>0.5693226266720713</v>
      </c>
    </row>
    <row r="16" spans="1:7" ht="31.5">
      <c r="A16" s="8" t="s">
        <v>16</v>
      </c>
      <c r="B16" s="6">
        <v>79872</v>
      </c>
      <c r="C16" s="7">
        <f t="shared" si="0"/>
        <v>0.006062063337968147</v>
      </c>
      <c r="D16" s="7">
        <f t="shared" si="1"/>
        <v>0.0014231852036634474</v>
      </c>
      <c r="E16" s="6">
        <v>79071</v>
      </c>
      <c r="F16" s="7">
        <f t="shared" si="2"/>
        <v>0.005290639930590305</v>
      </c>
      <c r="G16" s="7">
        <f t="shared" si="3"/>
        <v>0.0012820591811917308</v>
      </c>
    </row>
    <row r="17" spans="1:7" ht="31.5">
      <c r="A17" s="8" t="s">
        <v>17</v>
      </c>
      <c r="B17" s="6">
        <f>102792603+850000</f>
        <v>103642603</v>
      </c>
      <c r="C17" s="7">
        <f t="shared" si="0"/>
        <v>7.866186196638214</v>
      </c>
      <c r="D17" s="7">
        <f t="shared" si="1"/>
        <v>1.8467375182637826</v>
      </c>
      <c r="E17" s="6">
        <v>108238569</v>
      </c>
      <c r="F17" s="7">
        <f t="shared" si="2"/>
        <v>7.242241721760872</v>
      </c>
      <c r="G17" s="7">
        <f t="shared" si="3"/>
        <v>1.7549828779894607</v>
      </c>
    </row>
    <row r="18" spans="1:7" ht="47.25">
      <c r="A18" s="8" t="s">
        <v>18</v>
      </c>
      <c r="B18" s="6">
        <f>864555+775000</f>
        <v>1639555</v>
      </c>
      <c r="C18" s="7">
        <f t="shared" si="0"/>
        <v>0.12443767848660814</v>
      </c>
      <c r="D18" s="7">
        <f t="shared" si="1"/>
        <v>0.02921412280389152</v>
      </c>
      <c r="E18" s="6">
        <v>1727806</v>
      </c>
      <c r="F18" s="7">
        <f t="shared" si="2"/>
        <v>0.11560748461399897</v>
      </c>
      <c r="G18" s="7">
        <f t="shared" si="3"/>
        <v>0.028014689906769356</v>
      </c>
    </row>
    <row r="19" spans="1:7" ht="26.25" customHeight="1">
      <c r="A19" s="13" t="s">
        <v>19</v>
      </c>
      <c r="B19" s="6">
        <v>110833087</v>
      </c>
      <c r="C19" s="7">
        <f t="shared" si="0"/>
        <v>8.411923995098833</v>
      </c>
      <c r="D19" s="7">
        <f t="shared" si="1"/>
        <v>1.9748598945155196</v>
      </c>
      <c r="E19" s="6">
        <v>131723462</v>
      </c>
      <c r="F19" s="7">
        <f t="shared" si="2"/>
        <v>8.813615710599267</v>
      </c>
      <c r="G19" s="7">
        <f t="shared" si="3"/>
        <v>2.135767523307661</v>
      </c>
    </row>
    <row r="20" spans="1:7" ht="22.5" customHeight="1">
      <c r="A20" s="11" t="s">
        <v>20</v>
      </c>
      <c r="B20" s="6">
        <v>31654807</v>
      </c>
      <c r="C20" s="7">
        <f t="shared" si="0"/>
        <v>2.4025120816451007</v>
      </c>
      <c r="D20" s="7">
        <f t="shared" si="1"/>
        <v>0.5640356188304052</v>
      </c>
      <c r="E20" s="6">
        <v>28859493</v>
      </c>
      <c r="F20" s="7">
        <f t="shared" si="2"/>
        <v>1.9309884286576797</v>
      </c>
      <c r="G20" s="7">
        <f t="shared" si="3"/>
        <v>0.4679285447912444</v>
      </c>
    </row>
    <row r="21" spans="1:7" ht="31.5">
      <c r="A21" s="12" t="s">
        <v>21</v>
      </c>
      <c r="B21" s="6">
        <v>200351855</v>
      </c>
      <c r="C21" s="7">
        <f t="shared" si="0"/>
        <v>15.206150276560123</v>
      </c>
      <c r="D21" s="7">
        <f t="shared" si="1"/>
        <v>3.569934339474716</v>
      </c>
      <c r="E21" s="6">
        <v>258633672</v>
      </c>
      <c r="F21" s="7">
        <f t="shared" si="2"/>
        <v>17.30517677123592</v>
      </c>
      <c r="G21" s="7">
        <f t="shared" si="3"/>
        <v>4.19349285772193</v>
      </c>
    </row>
    <row r="22" spans="1:7" s="17" customFormat="1" ht="19.5" customHeight="1">
      <c r="A22" s="14" t="s">
        <v>0</v>
      </c>
      <c r="B22" s="15">
        <f aca="true" t="shared" si="4" ref="B22:G22">B5+B7+B9+B10+B11+B12+B14+B15+B16+B17+B18+B19+B20+B21</f>
        <v>1317571189</v>
      </c>
      <c r="C22" s="28">
        <f t="shared" si="4"/>
        <v>100</v>
      </c>
      <c r="D22" s="28">
        <f t="shared" si="4"/>
        <v>23.476910819286555</v>
      </c>
      <c r="E22" s="15">
        <f t="shared" si="4"/>
        <v>1494545103</v>
      </c>
      <c r="F22" s="28">
        <f t="shared" si="4"/>
        <v>100.00000000000001</v>
      </c>
      <c r="G22" s="28">
        <f t="shared" si="4"/>
        <v>24.23259186055938</v>
      </c>
    </row>
    <row r="23" spans="1:7" ht="30" customHeight="1">
      <c r="A23" s="39" t="s">
        <v>24</v>
      </c>
      <c r="B23" s="39"/>
      <c r="C23" s="39"/>
      <c r="D23" s="39"/>
      <c r="E23" s="39"/>
      <c r="F23" s="39"/>
      <c r="G23" s="39"/>
    </row>
    <row r="25" spans="1:7" s="29" customFormat="1" ht="15.75">
      <c r="A25" s="40"/>
      <c r="B25" s="40"/>
      <c r="C25" s="40"/>
      <c r="D25" s="40"/>
      <c r="E25" s="40"/>
      <c r="F25" s="40"/>
      <c r="G25" s="40"/>
    </row>
    <row r="26" spans="1:7" s="29" customFormat="1" ht="15.75">
      <c r="A26" s="22" t="s">
        <v>26</v>
      </c>
      <c r="C26" s="30"/>
      <c r="D26" s="30"/>
      <c r="F26" s="30"/>
      <c r="G26" s="30"/>
    </row>
    <row r="27" spans="1:7" s="29" customFormat="1" ht="31.5">
      <c r="A27" s="31" t="s">
        <v>7</v>
      </c>
      <c r="B27" s="31" t="s">
        <v>4</v>
      </c>
      <c r="C27" s="31" t="s">
        <v>1</v>
      </c>
      <c r="D27" s="31" t="s">
        <v>2</v>
      </c>
      <c r="E27" s="31" t="s">
        <v>5</v>
      </c>
      <c r="F27" s="31" t="s">
        <v>1</v>
      </c>
      <c r="G27" s="31" t="s">
        <v>2</v>
      </c>
    </row>
    <row r="28" spans="1:7" s="29" customFormat="1" ht="31.5">
      <c r="A28" s="32" t="s">
        <v>22</v>
      </c>
      <c r="B28" s="33">
        <v>549886875</v>
      </c>
      <c r="C28" s="34">
        <v>100</v>
      </c>
      <c r="D28" s="34">
        <f>B28/5612200000*100</f>
        <v>9.79806270268344</v>
      </c>
      <c r="E28" s="35">
        <v>592530824</v>
      </c>
      <c r="F28" s="34">
        <v>100</v>
      </c>
      <c r="G28" s="34">
        <f>E28/6097200000*100</f>
        <v>9.71808082398478</v>
      </c>
    </row>
    <row r="30" spans="1:5" s="29" customFormat="1" ht="15.75">
      <c r="A30" s="36" t="s">
        <v>3</v>
      </c>
      <c r="B30" s="37">
        <v>5612.2</v>
      </c>
      <c r="E30" s="37">
        <v>6167.5</v>
      </c>
    </row>
  </sheetData>
  <mergeCells count="3">
    <mergeCell ref="A1:G1"/>
    <mergeCell ref="A23:G23"/>
    <mergeCell ref="A25:G25"/>
  </mergeCells>
  <printOptions/>
  <pageMargins left="0.49" right="0.18" top="0.32" bottom="0.45" header="0.18" footer="0.16"/>
  <pageSetup horizontalDpi="120" verticalDpi="120" orientation="portrait" paperSize="9" scale="95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2004.gadam" paskaidrojumi</dc:title>
  <dc:subject>paskaidrojuma raksts</dc:subject>
  <dc:creator>Zane Adijāne</dc:creator>
  <cp:keywords/>
  <dc:description>Zane.Adijane@fm.gov.lv
7095437</dc:description>
  <cp:lastModifiedBy>Kārlis Birznieks</cp:lastModifiedBy>
  <cp:lastPrinted>2003-09-25T12:38:14Z</cp:lastPrinted>
  <dcterms:created xsi:type="dcterms:W3CDTF">1999-04-16T08:21:07Z</dcterms:created>
  <dcterms:modified xsi:type="dcterms:W3CDTF">2003-09-25T12:38:17Z</dcterms:modified>
  <cp:category/>
  <cp:version/>
  <cp:contentType/>
  <cp:contentStatus/>
</cp:coreProperties>
</file>