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arads" sheetId="1" r:id="rId1"/>
    <sheet name="ArParads" sheetId="2" r:id="rId2"/>
    <sheet name="Izm-Atm" sheetId="3" r:id="rId3"/>
    <sheet name="Riskantie" sheetId="4" r:id="rId4"/>
    <sheet name="Galvoj" sheetId="5" r:id="rId5"/>
    <sheet name="Aizdevdzes" sheetId="6" r:id="rId6"/>
  </sheets>
  <definedNames>
    <definedName name="_xlnm.Print_Area" localSheetId="1">'ArParads'!$C$3:$R$95</definedName>
    <definedName name="_xlnm.Print_Area" localSheetId="4">'Galvoj'!$A$1:$H$116</definedName>
    <definedName name="_xlnm.Print_Area" localSheetId="2">'Izm-Atm'!$B$4:$R$198</definedName>
    <definedName name="_xlnm.Print_Area" localSheetId="0">'Parads'!$B$3:$Z$29</definedName>
    <definedName name="_xlnm.Print_Area" localSheetId="3">'Riskantie'!$A$1:$J$50</definedName>
    <definedName name="_xlnm.Print_Titles" localSheetId="4">'Galvoj'!$4:$6</definedName>
    <definedName name="_xlnm.Print_Titles" localSheetId="2">'Izm-Atm'!$6:$7</definedName>
    <definedName name="_xlnm.Print_Titles" localSheetId="3">'Riskantie'!$3:$4</definedName>
  </definedNames>
  <calcPr fullCalcOnLoad="1"/>
</workbook>
</file>

<file path=xl/comments1.xml><?xml version="1.0" encoding="utf-8"?>
<comments xmlns="http://schemas.openxmlformats.org/spreadsheetml/2006/main">
  <authors>
    <author>EvijaP</author>
  </authors>
  <commentList>
    <comment ref="T27" authorId="0">
      <text>
        <r>
          <rPr>
            <b/>
            <sz val="8"/>
            <rFont val="Tahoma"/>
            <family val="0"/>
          </rPr>
          <t>EvijaP:</t>
        </r>
        <r>
          <rPr>
            <sz val="8"/>
            <rFont val="Tahoma"/>
            <family val="0"/>
          </rPr>
          <t xml:space="preserve">
Budžetā 28,1
</t>
        </r>
      </text>
    </comment>
    <comment ref="T28" authorId="0">
      <text>
        <r>
          <rPr>
            <b/>
            <sz val="8"/>
            <rFont val="Tahoma"/>
            <family val="0"/>
          </rPr>
          <t>EvijaP:</t>
        </r>
        <r>
          <rPr>
            <sz val="8"/>
            <rFont val="Tahoma"/>
            <family val="0"/>
          </rPr>
          <t xml:space="preserve">
Budžetā 26,1
</t>
        </r>
      </text>
    </comment>
  </commentList>
</comments>
</file>

<file path=xl/comments2.xml><?xml version="1.0" encoding="utf-8"?>
<comments xmlns="http://schemas.openxmlformats.org/spreadsheetml/2006/main">
  <authors>
    <author>EvijaP</author>
  </authors>
  <commentList>
    <comment ref="C59" authorId="0">
      <text>
        <r>
          <rPr>
            <b/>
            <sz val="8"/>
            <rFont val="Tahoma"/>
            <family val="0"/>
          </rPr>
          <t>EvijaP:</t>
        </r>
        <r>
          <rPr>
            <sz val="8"/>
            <rFont val="Tahoma"/>
            <family val="0"/>
          </rPr>
          <t xml:space="preserve">
Beidzās 2001.gadā
</t>
        </r>
      </text>
    </comment>
  </commentList>
</comments>
</file>

<file path=xl/comments3.xml><?xml version="1.0" encoding="utf-8"?>
<comments xmlns="http://schemas.openxmlformats.org/spreadsheetml/2006/main">
  <authors>
    <author>VladaP</author>
  </authors>
  <commentList>
    <comment ref="O69" authorId="0">
      <text>
        <r>
          <rPr>
            <b/>
            <sz val="8"/>
            <rFont val="Tahoma"/>
            <family val="0"/>
          </rPr>
          <t>VladaP:</t>
        </r>
        <r>
          <rPr>
            <sz val="8"/>
            <rFont val="Tahoma"/>
            <family val="0"/>
          </rPr>
          <t xml:space="preserve">
Formulas!</t>
        </r>
      </text>
    </comment>
    <comment ref="J58" authorId="0">
      <text>
        <r>
          <rPr>
            <b/>
            <sz val="8"/>
            <rFont val="Tahoma"/>
            <family val="0"/>
          </rPr>
          <t>VladaP:</t>
        </r>
        <r>
          <rPr>
            <sz val="8"/>
            <rFont val="Tahoma"/>
            <family val="0"/>
          </rPr>
          <t xml:space="preserve">
korekcija</t>
        </r>
      </text>
    </comment>
  </commentList>
</comments>
</file>

<file path=xl/sharedStrings.xml><?xml version="1.0" encoding="utf-8"?>
<sst xmlns="http://schemas.openxmlformats.org/spreadsheetml/2006/main" count="1087" uniqueCount="504">
  <si>
    <t>Valsts parāda un parāda apkalpošanas izmaksu prognoze 2003 -2008</t>
  </si>
  <si>
    <t>milj. LVL</t>
  </si>
  <si>
    <t>1.ceturksnis</t>
  </si>
  <si>
    <t>2.ceturksnis</t>
  </si>
  <si>
    <t>3.ceturksnis</t>
  </si>
  <si>
    <t>4.ceturksnis</t>
  </si>
  <si>
    <t>fakts</t>
  </si>
  <si>
    <t>budžetā</t>
  </si>
  <si>
    <t>prognoze</t>
  </si>
  <si>
    <t>Valsts parāds</t>
  </si>
  <si>
    <t>Valsts budžeta fiskālais deficīts</t>
  </si>
  <si>
    <t>fiskālais deficīts % no IKP</t>
  </si>
  <si>
    <t>Valsts parāda pieaugums</t>
  </si>
  <si>
    <t>Iekšējais parāds</t>
  </si>
  <si>
    <t>īstermiņa</t>
  </si>
  <si>
    <t>vidēja termiņa</t>
  </si>
  <si>
    <t>iekšējā parāda pieaugums</t>
  </si>
  <si>
    <t>% no valsts parāda</t>
  </si>
  <si>
    <t>Ārējais parāds</t>
  </si>
  <si>
    <t xml:space="preserve"> no kapitāla tirgus</t>
  </si>
  <si>
    <t>aizdevumi projektiem</t>
  </si>
  <si>
    <t>ārējā parāda pieaugums</t>
  </si>
  <si>
    <t>IKP</t>
  </si>
  <si>
    <t>IKP pieaugums</t>
  </si>
  <si>
    <t>Valsts parāds % no IKP</t>
  </si>
  <si>
    <t>Valsts parāda apkalpošanas izmaksas kopā</t>
  </si>
  <si>
    <t>Iekšējā parāda apkalpošanas izmaksas</t>
  </si>
  <si>
    <t>Ārējā parāda apkalpošanas izmaksas</t>
  </si>
  <si>
    <t xml:space="preserve">External debt 2003/2007            </t>
  </si>
  <si>
    <t>Ārējā parāda prognoze 2003.-2008.gadam</t>
  </si>
  <si>
    <t>Aizņē-</t>
  </si>
  <si>
    <t>Creditor</t>
  </si>
  <si>
    <t>Aizņēmums</t>
  </si>
  <si>
    <t>Līguma summa</t>
  </si>
  <si>
    <t>muma</t>
  </si>
  <si>
    <t>(Aizdevējs)</t>
  </si>
  <si>
    <t>I</t>
  </si>
  <si>
    <t>II</t>
  </si>
  <si>
    <t>III</t>
  </si>
  <si>
    <t>IV</t>
  </si>
  <si>
    <t>kods</t>
  </si>
  <si>
    <t>Aizņēmumi Šveices frankos (CHF)</t>
  </si>
  <si>
    <t>Credit Suisse (Latvenergo)</t>
  </si>
  <si>
    <t>Latvijas pašv. un vides infr. projekts (EIB)</t>
  </si>
  <si>
    <t>1,35 CHF</t>
  </si>
  <si>
    <t>Total CHF</t>
  </si>
  <si>
    <t xml:space="preserve">Kopā   CHF </t>
  </si>
  <si>
    <t>Aizņēmumi Dānijas kronās (DKK)</t>
  </si>
  <si>
    <t>Danish Soft Loan (Port of Liepaja)</t>
  </si>
  <si>
    <t>Liepājas ostai (Den Danske Bank)</t>
  </si>
  <si>
    <t>17,35 DKK</t>
  </si>
  <si>
    <t>Danish Soft Loan (Cesis)</t>
  </si>
  <si>
    <t>Cēsu pašvaldībai (Den Danske Bank)</t>
  </si>
  <si>
    <t>0,37 DKK</t>
  </si>
  <si>
    <t>Total DKK</t>
  </si>
  <si>
    <t xml:space="preserve">Kopā   DKK </t>
  </si>
  <si>
    <t>Aizņēmumi Eiropas vienotā valūtā (EUR)</t>
  </si>
  <si>
    <t>Finnish Export Credit (Lata International)</t>
  </si>
  <si>
    <t>'Lata International'' (Finnish Export Credit)</t>
  </si>
  <si>
    <t>50,00 FIM</t>
  </si>
  <si>
    <t>WB (Enterprise &amp; fiancial sector restructuring project)</t>
  </si>
  <si>
    <t>Uzņēmumu un fin. sekt. pārstrukturēšana (PB)</t>
  </si>
  <si>
    <t>8,50 DEM</t>
  </si>
  <si>
    <t>WB (Rural development project)</t>
  </si>
  <si>
    <t>Lauku attīstības projekts (PB)</t>
  </si>
  <si>
    <t>18,6 DEM</t>
  </si>
  <si>
    <t>Credit Lyonnais (Welfare loan)</t>
  </si>
  <si>
    <t>Labklājības ministrijai (Credit Lyonnais)</t>
  </si>
  <si>
    <t>1,44 DEM</t>
  </si>
  <si>
    <t>WB (Structural Adjusment loan)</t>
  </si>
  <si>
    <t>Strukturālo pārkārtojumu projekts 1 (PB)</t>
  </si>
  <si>
    <t>90,6 DEM</t>
  </si>
  <si>
    <t>WB (Welfare reform project)</t>
  </si>
  <si>
    <t>Labklājības reformas projekts (PB)</t>
  </si>
  <si>
    <t>30,40 DEM</t>
  </si>
  <si>
    <t>NIB (Environmental Loan Programme)</t>
  </si>
  <si>
    <t>Kredītlīnija vides sektora projektam (ZIB)</t>
  </si>
  <si>
    <t>20,00 EUR</t>
  </si>
  <si>
    <t>WB (Health reform project)</t>
  </si>
  <si>
    <t>Veselības reformas projekts (PB)</t>
  </si>
  <si>
    <t>21,70 DEM</t>
  </si>
  <si>
    <t>WB ( State revenue service Modernization project)</t>
  </si>
  <si>
    <t>VID Modernizācijas projekts (PB)</t>
  </si>
  <si>
    <t>8,59 DEM</t>
  </si>
  <si>
    <t>WB (Education Improvement Project)</t>
  </si>
  <si>
    <t>Izglītības reformu projekts (PB)</t>
  </si>
  <si>
    <t>28,29 EUR</t>
  </si>
  <si>
    <t>Eurobonds '99</t>
  </si>
  <si>
    <t>Eiroobligācijas '99</t>
  </si>
  <si>
    <t>225,00 EUR</t>
  </si>
  <si>
    <t>Eurobonds '01</t>
  </si>
  <si>
    <t>Eiroobligācijas'01</t>
  </si>
  <si>
    <t>200,00 EUR</t>
  </si>
  <si>
    <t>Piesaistītie resursi</t>
  </si>
  <si>
    <t>EIB (Latvian municipalities and environmental project)</t>
  </si>
  <si>
    <t>Latvijas pašvald. un vides infrastr. projekts (EIB)</t>
  </si>
  <si>
    <t>Eurobonds '03</t>
  </si>
  <si>
    <t>Eiroobligācijas'04</t>
  </si>
  <si>
    <t>EIB (Investment financing)</t>
  </si>
  <si>
    <t>Investīciju finansēšana (EIB)</t>
  </si>
  <si>
    <t>33,00 EUR</t>
  </si>
  <si>
    <t>Total EUR</t>
  </si>
  <si>
    <t xml:space="preserve">Kopā   EUR </t>
  </si>
  <si>
    <t>Aizņēmumi Japānas jēnās (JPY)</t>
  </si>
  <si>
    <t>JEXIM (Rehabilitation)</t>
  </si>
  <si>
    <t>Rehabilitācijas aizdevums (JEIB)</t>
  </si>
  <si>
    <t>2624,06 JPY</t>
  </si>
  <si>
    <t>JEXIM (Road project, Latvenergo)</t>
  </si>
  <si>
    <t>Ceļu projekts, Daugavas kaskāde (JEIB)</t>
  </si>
  <si>
    <t>3183,75 JPY</t>
  </si>
  <si>
    <t>Total JPY</t>
  </si>
  <si>
    <t xml:space="preserve">Kopā   JPY </t>
  </si>
  <si>
    <t>Aizņēmumi Zviedrijas kronās (SEK)</t>
  </si>
  <si>
    <t>NUTEK (Liepa town)</t>
  </si>
  <si>
    <t>Liepas pagastam (Zviedrijas Nac. Enerģ. Admin.)</t>
  </si>
  <si>
    <t>3,00 SEK</t>
  </si>
  <si>
    <t>NUTEK (Talsu town)</t>
  </si>
  <si>
    <t xml:space="preserve">Talsu pilsētas Domei (Zviedrijas Nac. Enerģ. Admin.) </t>
  </si>
  <si>
    <t>2,50 SEK</t>
  </si>
  <si>
    <t>Total SEK</t>
  </si>
  <si>
    <t xml:space="preserve">Kopā   SEK </t>
  </si>
  <si>
    <t>Aizņēmumi ASV dolāros (USD)</t>
  </si>
  <si>
    <t>WB (Rehabilitation)</t>
  </si>
  <si>
    <t>Rehabilitācijas aizdevums (PB)</t>
  </si>
  <si>
    <t>41,86 USD</t>
  </si>
  <si>
    <t>WB (Agricultural development project)</t>
  </si>
  <si>
    <t>Lauksaimniecības attīstībai (PB)</t>
  </si>
  <si>
    <t>25,00 USD</t>
  </si>
  <si>
    <t>Commodity Credit Corporation (lata International)</t>
  </si>
  <si>
    <t xml:space="preserve">'Lata International'' (Commodity Credit Corp.) </t>
  </si>
  <si>
    <t>9,32 USD</t>
  </si>
  <si>
    <t>WB (Liepaja Environment project)</t>
  </si>
  <si>
    <t>Liepājas vides projekts (PB)</t>
  </si>
  <si>
    <t>4,00 USD</t>
  </si>
  <si>
    <t>WB ( Enterprise &amp; Financial sector restructuring project)</t>
  </si>
  <si>
    <t>30,00 USD</t>
  </si>
  <si>
    <t>EBRD ( Road project)</t>
  </si>
  <si>
    <t>Ceļu projekts (ERAB)</t>
  </si>
  <si>
    <t>10,40 USD</t>
  </si>
  <si>
    <t>WB (Jelgava)</t>
  </si>
  <si>
    <t>Jelgavas projekts (PB)</t>
  </si>
  <si>
    <t>14,00 USD</t>
  </si>
  <si>
    <t>Danish soft loan (Road project)</t>
  </si>
  <si>
    <t>Ceļu vadības sistēmai (Dānijas Unibanka)</t>
  </si>
  <si>
    <t>2,43 USD</t>
  </si>
  <si>
    <t>Danish soft loan (Riga gaze)</t>
  </si>
  <si>
    <t>'Rīgas Gāzei'' (Dānijas Unibanka)</t>
  </si>
  <si>
    <t>3,47 USD</t>
  </si>
  <si>
    <t>Danish Soft loan (Sewage treatment, Strenči)</t>
  </si>
  <si>
    <t>Strenču notekūdeņu attīrīšanai (Dānijas Unibanka)</t>
  </si>
  <si>
    <t>0,43 USD</t>
  </si>
  <si>
    <t>Danish Soft loan (Central Heating, Strenči)</t>
  </si>
  <si>
    <t>Strenču centrālapkurei (Dānijas Unibanka)</t>
  </si>
  <si>
    <t>2,44 USD</t>
  </si>
  <si>
    <t>Danish Soft loan (Sewage treatment, Līgatne)</t>
  </si>
  <si>
    <t>Līgatnes notekūdeņu attīrīšanai (Dānijas Unibanka)</t>
  </si>
  <si>
    <t>0,07 USD</t>
  </si>
  <si>
    <t>WB (Municipal services development project)</t>
  </si>
  <si>
    <t>Komunālo pakalp. attīst. proj. (PB)</t>
  </si>
  <si>
    <t>27,3 USD</t>
  </si>
  <si>
    <t>Export Development Corp. (Non-citizens passports)</t>
  </si>
  <si>
    <t>Nepilsoņu pasēm (Export Development Corp.)</t>
  </si>
  <si>
    <t>3,48 USD</t>
  </si>
  <si>
    <t>Danish Soft loan (9 municipalities)</t>
  </si>
  <si>
    <t>9 pašvaldības (Dānijas Unibanka)</t>
  </si>
  <si>
    <t>31,48 DKK</t>
  </si>
  <si>
    <t>Gulbenes pašvaldībai (Dānijas Unibanka)</t>
  </si>
  <si>
    <t>Kokneses pašvaldībai (Dānijas Unibanka)</t>
  </si>
  <si>
    <t>Kuldīgas pašvaldībai (Dānijas Unibanka)</t>
  </si>
  <si>
    <t>Ogres pašvaldībai (Dānijas Unibanka)</t>
  </si>
  <si>
    <t>Rūjienas pašvaldībai (Dānijas Unibanka)</t>
  </si>
  <si>
    <t>Saldus pašvaldībai (Dānijas Unibanka)</t>
  </si>
  <si>
    <t>Valkas pašvaldībai (Dānijas Unibanka)</t>
  </si>
  <si>
    <t>Valmieras pašvaldībai (Dānijas Unibanka)</t>
  </si>
  <si>
    <t>Danish soft loan (Children Hospital)</t>
  </si>
  <si>
    <t>Bērnu slimnīcai (Dānijas Unibanka)</t>
  </si>
  <si>
    <t>17,66 DKK</t>
  </si>
  <si>
    <t>Societe generale (Ministry of Interior)</t>
  </si>
  <si>
    <t>Iekšlietu ministrijai (Societe Generale)</t>
  </si>
  <si>
    <t>1,16 USD</t>
  </si>
  <si>
    <t>WB (Highway project)</t>
  </si>
  <si>
    <t>Ceļu projekts (PB)</t>
  </si>
  <si>
    <t>20,00 USD</t>
  </si>
  <si>
    <t>WB (Municipal Solid Waste Manegement Project)</t>
  </si>
  <si>
    <t>Rīgas cieto atkritumu saimniec. projekts (PB)</t>
  </si>
  <si>
    <t>7,95 USD</t>
  </si>
  <si>
    <t>WB (Structural Adjustment loan - 2)</t>
  </si>
  <si>
    <t>Programmātiskā struktur.pārkārt.proj.2 (PB)</t>
  </si>
  <si>
    <t>80,41 USD</t>
  </si>
  <si>
    <t>WB (Liepāja)</t>
  </si>
  <si>
    <t>Liepājas reģ. sadzīves atkritumu apsaimn. proj. (PB)</t>
  </si>
  <si>
    <t>2,22 USD</t>
  </si>
  <si>
    <t>External funds</t>
  </si>
  <si>
    <t>Mājokļu projekts (PB)</t>
  </si>
  <si>
    <t>2,03USD</t>
  </si>
  <si>
    <t>Total USD</t>
  </si>
  <si>
    <t xml:space="preserve">Kopā   USD </t>
  </si>
  <si>
    <t>Aizņēmumi SVF norēķinu vienībās (XDR)</t>
  </si>
  <si>
    <t>IMF (STF-1)</t>
  </si>
  <si>
    <t>STF-1 (SVF)</t>
  </si>
  <si>
    <t>22,88 XDR</t>
  </si>
  <si>
    <t>IMF (STF-2)</t>
  </si>
  <si>
    <t>STF-2 (SVF)</t>
  </si>
  <si>
    <t>22,87 XDR</t>
  </si>
  <si>
    <t>Total XDR</t>
  </si>
  <si>
    <t xml:space="preserve">Kopā   XDR </t>
  </si>
  <si>
    <t>Equivalent LVL</t>
  </si>
  <si>
    <t>Kopā LVL</t>
  </si>
  <si>
    <t>Exchange rates of currencies (lats per unit)</t>
  </si>
  <si>
    <t>Valūtas kursi</t>
  </si>
  <si>
    <t>USD</t>
  </si>
  <si>
    <t>EUR</t>
  </si>
  <si>
    <t>CHF</t>
  </si>
  <si>
    <t>SEK</t>
  </si>
  <si>
    <t>DKK</t>
  </si>
  <si>
    <t>JPY</t>
  </si>
  <si>
    <t>SDR</t>
  </si>
  <si>
    <t>Valsts ārējo aizņēmumu izmaksu, atmaksu un apkalpošanas izdevumu prognoze 2003.-2008.gadam</t>
  </si>
  <si>
    <t>Maksājuma veids</t>
  </si>
  <si>
    <t>Latvijas pašv. un vides infr. projekts</t>
  </si>
  <si>
    <t>Credit Suisse</t>
  </si>
  <si>
    <t>(EIB)</t>
  </si>
  <si>
    <t>(Latvenergo)</t>
  </si>
  <si>
    <t>Loans (EUR)</t>
  </si>
  <si>
    <t xml:space="preserve">Liepājas ostai </t>
  </si>
  <si>
    <t>Danish Soft Loan</t>
  </si>
  <si>
    <t>(Den Danske Bank)</t>
  </si>
  <si>
    <t>(Port of Liepaja)</t>
  </si>
  <si>
    <t xml:space="preserve">Cēsu pašvaldībai </t>
  </si>
  <si>
    <t>(Cesis)</t>
  </si>
  <si>
    <t xml:space="preserve">Lata International'' </t>
  </si>
  <si>
    <t>Finnish Export Credit</t>
  </si>
  <si>
    <t>(Finnish Export Credit)</t>
  </si>
  <si>
    <t>(Lata International)</t>
  </si>
  <si>
    <t xml:space="preserve">Uzņēmumu un fin. sekt. pārstrukturēšana </t>
  </si>
  <si>
    <t>World Bank</t>
  </si>
  <si>
    <t>(PB)</t>
  </si>
  <si>
    <t>(Enterprise &amp; Financial sector restructuring project)</t>
  </si>
  <si>
    <t>Lauku attīstības projekts</t>
  </si>
  <si>
    <t>(Rural development project)</t>
  </si>
  <si>
    <t xml:space="preserve">Labklājības ministrijai </t>
  </si>
  <si>
    <t>Credit Lyonnais</t>
  </si>
  <si>
    <t>(Credit Lyonnais)</t>
  </si>
  <si>
    <t>(Welfare loan)</t>
  </si>
  <si>
    <t>Strukturālo pārkārtojumu projekts</t>
  </si>
  <si>
    <t>(Structural Adjustment loan)</t>
  </si>
  <si>
    <t xml:space="preserve">Labklājības reformas projekts </t>
  </si>
  <si>
    <t>(Welfare Reform project)</t>
  </si>
  <si>
    <t xml:space="preserve">Vides aizsardzībai </t>
  </si>
  <si>
    <t>NIB</t>
  </si>
  <si>
    <t>(ZIB)</t>
  </si>
  <si>
    <t>(Environmental Loan Programme)</t>
  </si>
  <si>
    <t xml:space="preserve">Veselības reformas projekts </t>
  </si>
  <si>
    <t>(Health reform project)</t>
  </si>
  <si>
    <t>VID Modernizācijas projekts</t>
  </si>
  <si>
    <t>(State Revenue Service Modernization project)</t>
  </si>
  <si>
    <t>86 *</t>
  </si>
  <si>
    <t>Izglītības reformu projekts</t>
  </si>
  <si>
    <t>(Education Improvement Project)</t>
  </si>
  <si>
    <t>119 *</t>
  </si>
  <si>
    <t>Eiroobligācijas 1999</t>
  </si>
  <si>
    <t>Eiroobligācijas 2001</t>
  </si>
  <si>
    <t>Eiroobligācijas 2004</t>
  </si>
  <si>
    <t>Latvijas pašvald. un vides infrastr.proj.</t>
  </si>
  <si>
    <t>EIB</t>
  </si>
  <si>
    <t>(Latvian municipalities and environmental project)</t>
  </si>
  <si>
    <t>Investīciju finansēšana</t>
  </si>
  <si>
    <t>(Investment financing)</t>
  </si>
  <si>
    <t>Loans (JPY)</t>
  </si>
  <si>
    <t xml:space="preserve">Rehabilitācijas aizdevums </t>
  </si>
  <si>
    <t>JEXIM</t>
  </si>
  <si>
    <t>(JEIB)</t>
  </si>
  <si>
    <t>(rehabilitation)</t>
  </si>
  <si>
    <t xml:space="preserve">Ceļu projekts, Daugavas kaskāde </t>
  </si>
  <si>
    <t>(Road project, Latvenergo)</t>
  </si>
  <si>
    <t>Loans (SEK)</t>
  </si>
  <si>
    <t>Liepas pagastam</t>
  </si>
  <si>
    <t>NUTEK</t>
  </si>
  <si>
    <t>(Zviedrijas Nac. Enerģ. Admin.)</t>
  </si>
  <si>
    <t>(Liepas town)</t>
  </si>
  <si>
    <t xml:space="preserve">Talsu pilsētas Domei </t>
  </si>
  <si>
    <t xml:space="preserve">(Zviedrijas Nac. Enerģ. Admin.) </t>
  </si>
  <si>
    <t>(Talsu town)</t>
  </si>
  <si>
    <t>Loans (USD)</t>
  </si>
  <si>
    <t>World bank</t>
  </si>
  <si>
    <t xml:space="preserve">Lauksaimniecības attīstībai </t>
  </si>
  <si>
    <t>(Agricultural development project)</t>
  </si>
  <si>
    <t>Commodity Credit Corporation</t>
  </si>
  <si>
    <t xml:space="preserve">(Commodity Credit Corp.) </t>
  </si>
  <si>
    <t xml:space="preserve">Liepājas vides projekts </t>
  </si>
  <si>
    <t>(Liepaja Environment project)</t>
  </si>
  <si>
    <t>12;13</t>
  </si>
  <si>
    <t>Enterprise &amp; Financial sector restructuring project)</t>
  </si>
  <si>
    <t xml:space="preserve">Ceļu projekts </t>
  </si>
  <si>
    <t>EBRD</t>
  </si>
  <si>
    <t>(ERAB)</t>
  </si>
  <si>
    <t>(Road project)</t>
  </si>
  <si>
    <t xml:space="preserve">Jelgavas projekts </t>
  </si>
  <si>
    <t>(Jelgava)</t>
  </si>
  <si>
    <t xml:space="preserve">Ceļu vadības sistēmai </t>
  </si>
  <si>
    <t>Danish Soft loan</t>
  </si>
  <si>
    <t>(Dānijas Unibanka)</t>
  </si>
  <si>
    <t>'Rīgas Gāzei''</t>
  </si>
  <si>
    <t>(Riga Gaze)</t>
  </si>
  <si>
    <t xml:space="preserve">Strenču notekūdeņu attīrīšanai </t>
  </si>
  <si>
    <t>(Sewage treatment, Strenči)</t>
  </si>
  <si>
    <t xml:space="preserve">Strenču centrālapkurei </t>
  </si>
  <si>
    <t>(Central Heating, Strenči)</t>
  </si>
  <si>
    <t>Līgatnes notekūdeņu attīrīšanai</t>
  </si>
  <si>
    <t>(Sewage treatment, Līgatne)</t>
  </si>
  <si>
    <t xml:space="preserve">Komunālo pakalp. attīst. proj. </t>
  </si>
  <si>
    <t>(Municipal services development project)</t>
  </si>
  <si>
    <t xml:space="preserve">Nepilsoņu pasēm </t>
  </si>
  <si>
    <t>Export Development Corp.</t>
  </si>
  <si>
    <t>(Export Development Corp.)</t>
  </si>
  <si>
    <t>(Non-citizens passports)</t>
  </si>
  <si>
    <t>Pašvaldībām (9)</t>
  </si>
  <si>
    <t>(9 Municipalities)</t>
  </si>
  <si>
    <t xml:space="preserve">Bērnu slimnīcai </t>
  </si>
  <si>
    <t>(Children Hospital)</t>
  </si>
  <si>
    <t xml:space="preserve">Iekšlietu ministrijai </t>
  </si>
  <si>
    <t>Societe generale</t>
  </si>
  <si>
    <t>(Societe Generale)</t>
  </si>
  <si>
    <t>(Ministry of Interior)</t>
  </si>
  <si>
    <t>(Highway project)</t>
  </si>
  <si>
    <t>(Environmental Loan Programm)</t>
  </si>
  <si>
    <t xml:space="preserve">Rīgas cieto atkritumu saimniec. projekts </t>
  </si>
  <si>
    <t>( Municipal  Solid Waste Manegement Project)</t>
  </si>
  <si>
    <t xml:space="preserve">Programmātiskā struktur.pārkārt.proj.aizd. </t>
  </si>
  <si>
    <t>( Structural Adjustment loan-2)</t>
  </si>
  <si>
    <t>Liepājas reģiona sadzīves atkritumu apsaimniekošanas projekts</t>
  </si>
  <si>
    <t>(Liepāja)</t>
  </si>
  <si>
    <t>Mājokļu projekts</t>
  </si>
  <si>
    <t>Loans (XDR)</t>
  </si>
  <si>
    <t>IMF</t>
  </si>
  <si>
    <t>(STF-1)</t>
  </si>
  <si>
    <t>(STF-2)</t>
  </si>
  <si>
    <t>Kredīta izmaksa</t>
  </si>
  <si>
    <t>Pamata maksājumi</t>
  </si>
  <si>
    <t>Procentu maksājumi</t>
  </si>
  <si>
    <t>Maksājumi par riskantajiem galvojumiem 2004.gadā un riskanto aizdevumu apjomi, kuri iespējams netiks atmaksāti 2004.gadā (prognoze)</t>
  </si>
  <si>
    <t>Kredīts un tā lietotājs</t>
  </si>
  <si>
    <t>Pamatmaksājumi</t>
  </si>
  <si>
    <t>Riska % valdībai, apkalpošanas maksa</t>
  </si>
  <si>
    <t>Valūta</t>
  </si>
  <si>
    <t>Summa</t>
  </si>
  <si>
    <t>Latos</t>
  </si>
  <si>
    <t>1. Aizdevumi</t>
  </si>
  <si>
    <t>1.1. Finish Expor Credit, LTD.</t>
  </si>
  <si>
    <t xml:space="preserve">      Lata International SIA</t>
  </si>
  <si>
    <t>1.2. Commodity Credit Corporation (USA)</t>
  </si>
  <si>
    <t>1.3. SRAB (rehab.kredīts)</t>
  </si>
  <si>
    <t xml:space="preserve">      Latvijas Nafta PVAS</t>
  </si>
  <si>
    <t xml:space="preserve">      Pārtikas un vet.dienests</t>
  </si>
  <si>
    <t xml:space="preserve">      Farmserviss SIA</t>
  </si>
  <si>
    <t xml:space="preserve">      Uno-Lat SIA</t>
  </si>
  <si>
    <t xml:space="preserve">      Latagra SIA</t>
  </si>
  <si>
    <t xml:space="preserve">      Tukuma ūdens SIA</t>
  </si>
  <si>
    <t>Kopā aizdevumi</t>
  </si>
  <si>
    <t>Kopā aizdevumi (LVL)</t>
  </si>
  <si>
    <t>Kopā pamatsummas, procentu maksājumi un apkalpošanas maksa</t>
  </si>
  <si>
    <t>2. Valsts galvojumi</t>
  </si>
  <si>
    <t>2.1. A/s "Latvijas Unibanka"</t>
  </si>
  <si>
    <t xml:space="preserve">      Mērsraga ostas pārvalde</t>
  </si>
  <si>
    <t>2.2. Ziemeļvalstu Investīciju banka</t>
  </si>
  <si>
    <t xml:space="preserve">      Rīgas Juridiskā augstskola</t>
  </si>
  <si>
    <t>2.3. A/s Nord/LB Latvija</t>
  </si>
  <si>
    <t xml:space="preserve">      Salacgrīvas ostas pārvalde</t>
  </si>
  <si>
    <t>Kopā valsts galvojumi</t>
  </si>
  <si>
    <t>Kopā valsts galvojumi (LVL)</t>
  </si>
  <si>
    <t>Kopā pamatsummas, procentu maksājumi, riska procenti un apkalpošanas maksa</t>
  </si>
  <si>
    <t>Pavisam kopā</t>
  </si>
  <si>
    <t>Pavisam kopā latos</t>
  </si>
  <si>
    <t>Aprēķinos izmantoti Latvijas Bankas noteiktie valūtu kursi 20.08.2003.</t>
  </si>
  <si>
    <t>100 JPY</t>
  </si>
  <si>
    <t>Kredītlīnija</t>
  </si>
  <si>
    <t>Valsts galvoto aizdevumu saistības 2004.-2008.gadā</t>
  </si>
  <si>
    <t>(miljoni)</t>
  </si>
  <si>
    <t>Galvojuma saņēmējs,</t>
  </si>
  <si>
    <t xml:space="preserve">Galvotais </t>
  </si>
  <si>
    <t xml:space="preserve">Maksājumu </t>
  </si>
  <si>
    <t>maksājumu veids</t>
  </si>
  <si>
    <t xml:space="preserve">apjoms, </t>
  </si>
  <si>
    <t>valūta</t>
  </si>
  <si>
    <t>Lidosta ,,Rīga,, (ERAB)</t>
  </si>
  <si>
    <t>pamatsummas atmaksa</t>
  </si>
  <si>
    <t>-</t>
  </si>
  <si>
    <t>procenti</t>
  </si>
  <si>
    <t>Latvenergo (Credit Suisse)</t>
  </si>
  <si>
    <t>Latvenergo (EIB)</t>
  </si>
  <si>
    <t>PU ,,Rīgas ūdens,, (EIB)</t>
  </si>
  <si>
    <t>Ventspils brīvostas pārvalde (VABB)</t>
  </si>
  <si>
    <t>Ventspils brīvostas pārvalde (EIB)</t>
  </si>
  <si>
    <t>Latvenergo (Societe Generale)</t>
  </si>
  <si>
    <t>Rīgas Tirdzniecības osta (Latvijas Unibanka)</t>
  </si>
  <si>
    <t>Mērsraga ostas pārvalde (Latvijas Unibanka)</t>
  </si>
  <si>
    <t>Liepājas SEZ pārvalde (Vereinsbank)</t>
  </si>
  <si>
    <t>Latvijas dzelzceļš (ERAB)</t>
  </si>
  <si>
    <t>Latvijas dzelzceļš (EIB)</t>
  </si>
  <si>
    <t>Rīgas Juridiskā augstskola (ZIB)</t>
  </si>
  <si>
    <t>Lidosta ,,Rīga,, (EIB)</t>
  </si>
  <si>
    <t>Salacgrīvas ostas pārvalde (NORD-LB Latvija)</t>
  </si>
  <si>
    <t>Latvijas Hipotēku un zemes banka (Kfw)</t>
  </si>
  <si>
    <t>Latvijas Hipotēku un zemes banka (EPAB)</t>
  </si>
  <si>
    <t>Latvijas Hipotēku un zemes banka (ZIB)</t>
  </si>
  <si>
    <t>Ventspils brīvostas pārvalde (NORD-LB Latvija)</t>
  </si>
  <si>
    <t>Latvijas dzelzceļš (Latvijas Unibanka)</t>
  </si>
  <si>
    <t>LVL</t>
  </si>
  <si>
    <t>Skultes ostas pārvalde (NORD-LB Latvija)</t>
  </si>
  <si>
    <t>Latvijas Olimpiskā komiteja (Parekss-banka)</t>
  </si>
  <si>
    <t>Cēsu siltumtīklu uzņēmums (Latvijas Unibanka)</t>
  </si>
  <si>
    <t>Rojas ostas pārvalde (Parekss-banka)</t>
  </si>
  <si>
    <t>Latvijas dzelzceļš (Parekss-banka)</t>
  </si>
  <si>
    <t>SIA ,,Jelgavas ūdens,, (ZIB)</t>
  </si>
  <si>
    <t>SIA ,,Jelgavas ūdens,, (NEFCO)</t>
  </si>
  <si>
    <t>VAS ,,Latvijas pasts,, (NORD-LB Latvija)</t>
  </si>
  <si>
    <t>A/s ,,Kalceks,, (Parekss-banka)</t>
  </si>
  <si>
    <t>Kuldīgas rajona slimnīca (NORD-LB Latvija)</t>
  </si>
  <si>
    <t>KOPĀ</t>
  </si>
  <si>
    <t>Likvidēto uzņēmumu (uzņēmējsabiedrību)  vai komercsabiedrību norakstāmo valsts aizdevumu apjoms uz  30.06.2003.</t>
  </si>
  <si>
    <t xml:space="preserve"> Nosaukums</t>
  </si>
  <si>
    <t>Summa (latos)</t>
  </si>
  <si>
    <t>Sabiedrība ar ierobežotu atbildību "Lima"</t>
  </si>
  <si>
    <t>Sabiedrība ar ierobežotu atbildību "Serviss-centrs "Rīdzene""</t>
  </si>
  <si>
    <t>Sabiedrība ar ierobežotu atbildību firma "Tillere &amp; Co"</t>
  </si>
  <si>
    <t>Sabiedrība ar ierobežotu atbildību "Rīgas tirdzniecības kompānija"</t>
  </si>
  <si>
    <t>Akciju sabiedrība "Latvijas Kultūrpreces"</t>
  </si>
  <si>
    <t>Skumbiņa kokapstrādes uzņēmums "Daukstes"</t>
  </si>
  <si>
    <t>Valsts uzņēmums "Daugavpils konservu rūpnīca"</t>
  </si>
  <si>
    <t>Valsts uzņēmums "Daugavpils lauktehnika"</t>
  </si>
  <si>
    <t>SIA "Bekons"</t>
  </si>
  <si>
    <t>SIA "Ilzītes"</t>
  </si>
  <si>
    <t>Kopuzņēmums sabiedrība ar ierobežotu atbildību "FAETONS-POLIGRANS"</t>
  </si>
  <si>
    <t>Gulbenes rajona zemnieku saimniecība "Vīndedzes"</t>
  </si>
  <si>
    <t>Buliga tirdzniecības firma "Ritms"</t>
  </si>
  <si>
    <t>Sabiedrība ar ierobežotu atbildību "Relako"</t>
  </si>
  <si>
    <t>Firma A.Čukurs, SIA "Stars"</t>
  </si>
  <si>
    <t>Valsts Jelgavas uzņēmums "Larelini"</t>
  </si>
  <si>
    <t>Latvijas - Moldovas kopuzņēmums sabiedrība ar ierobežotu atbildību "Legprom"</t>
  </si>
  <si>
    <t>Latvijas mazās aviācijas kompānija, SIA "Lama"</t>
  </si>
  <si>
    <t>Jēkabpils ražošanas - tirdzniecības uzņēmums "Latvijas Flora"</t>
  </si>
  <si>
    <t>Valsts šūšanas fabrika "Asote"</t>
  </si>
  <si>
    <t>Valsts uzņēmums "Jēkabpils agroapgāde"</t>
  </si>
  <si>
    <t>Ražošanas komercijas sabiedrība ar ierobežotu atbildību "Stingers Ltd."</t>
  </si>
  <si>
    <t>Liepājas rajona Durbes pagasta paju sabiedrība "Durbe"</t>
  </si>
  <si>
    <t>Valsts Liepājas mašīnbūves rūpnīca</t>
  </si>
  <si>
    <t>Liepājas valsts būvmateriālu un konstrukciju kombināts</t>
  </si>
  <si>
    <t>Viena īpašnieka SIA "Amata"</t>
  </si>
  <si>
    <t>Gļebova vairumtirdzniecības firma "Stalkers"</t>
  </si>
  <si>
    <t>Sabiedrība ar ierobežotu atbildību Firma "Po"</t>
  </si>
  <si>
    <t>SIA fima "Rožupe"</t>
  </si>
  <si>
    <t>Valsts uzņēmums "Ludzas Lauktehnika"</t>
  </si>
  <si>
    <t>Valsts Ludzas linu rūpnīca</t>
  </si>
  <si>
    <t>Rēzeknes rajona sabiedrība ar ierobežotu atbildību "Garkalni"</t>
  </si>
  <si>
    <t>Valsts Viļakas linu fabrika</t>
  </si>
  <si>
    <t>Dārzeņu un augļu konservu ražošanas valsts uzņēmums "Rēzeknes konservi"</t>
  </si>
  <si>
    <t>Rēzeknes rajona valsts apgādes bāze</t>
  </si>
  <si>
    <t>Valsts būvmateriālu kombināts "Kuprava"</t>
  </si>
  <si>
    <t>Rīgas pilsētas pašvaldības uzņēmums "Noma"</t>
  </si>
  <si>
    <t>Sabiedrība ar ierobežotu atbildību "Delta-92"</t>
  </si>
  <si>
    <t>Saldus sabiedrība ar ierobežotu atbildību firma "Saime"</t>
  </si>
  <si>
    <t>Valkas rajona SIA "DAD"</t>
  </si>
  <si>
    <t>Valsts uzņēmums "Valmieras Lauktehnika"</t>
  </si>
  <si>
    <t>Sabiedrība ar ierobežotu atbildību firma "Randa"</t>
  </si>
  <si>
    <t>SIA "Lapa"</t>
  </si>
  <si>
    <t>Sabiedrība ar ierobežotu atbildību "Pirmaden"</t>
  </si>
  <si>
    <t>Valsts firma "Biolar"</t>
  </si>
  <si>
    <t>Latvijas valsts vieglās rūpniecības izejvielu un produkcijas tirdzniecības un starpniecības firma "Vieglat"</t>
  </si>
  <si>
    <t>Latvijas valsts universālā tirdzniecības un starpniecības firma Rīga "LAROT"</t>
  </si>
  <si>
    <t>Latvijas valsts komercuzņēmums "Reabalt"</t>
  </si>
  <si>
    <t>Valsts akciju sabiedrība "Rīgas Radio Rūpnīca"</t>
  </si>
  <si>
    <t>Valsts uzņēmums "Saurieši"</t>
  </si>
  <si>
    <t>Valsts akciju sabiedrība "Straume"</t>
  </si>
  <si>
    <t>Akciju sabiedrība "Tēvzeme"</t>
  </si>
  <si>
    <t>Akciju sabiedrība firma "Rigonda-Serviss"</t>
  </si>
  <si>
    <t>Pešetova S.V. individuālais uzņēmums "Vita - PSV"</t>
  </si>
  <si>
    <t>Sabiedrība ar ierobežotu atbildību "Rikon"</t>
  </si>
  <si>
    <t>Būvmateriālu un konstrukciju valsts uzņēmums"Vangaži"</t>
  </si>
  <si>
    <t>Valsts akciju sabiedrība "Rīgas radio rūpnīca"</t>
  </si>
  <si>
    <t xml:space="preserve">Latvijas - Polijas kopuzņēmums, SIA "Betta-audio" </t>
  </si>
  <si>
    <t>Rīgas sabiedrība ar ierobežotu atbildību - firma "Ģ.J"</t>
  </si>
  <si>
    <t>Rīgas individuālais daudznozaru uzņēmums "Avio-turs"</t>
  </si>
  <si>
    <t>Rīgas komercsabiedrība "Centrs-1"</t>
  </si>
  <si>
    <t>Sabiedrība ar ierobežotu atbildību "EVROLEN"</t>
  </si>
  <si>
    <t>Sabiedrība ar ierobežotu atbildību ražošanas komercfirma "Glind"</t>
  </si>
  <si>
    <t>Rīgas sabiedrība ar ierobežotu atbildību "Samsor"</t>
  </si>
  <si>
    <t>Rīgas uzņēmējsabiedrība ar ierobežotu atbildību "Aljur"</t>
  </si>
  <si>
    <t>Sabiedrība ar ierobežotu atbildību Ražošanas komercfirma "Enkurs-s"</t>
  </si>
  <si>
    <t>Sabiedrība ar ierobežotu atbildību Jāņa Romanovska Rīgas firma "Jānis"</t>
  </si>
  <si>
    <t>Sabiedrība ar ierobežotu atbildību "Contact"</t>
  </si>
  <si>
    <t>Sabiedrība ar ierobežotu atbildību "Sigma-tur"</t>
  </si>
  <si>
    <t>Sabiedrība ar ierobežotu atbildību ražošanas komercfirma. Rīga  "SVENT"</t>
  </si>
  <si>
    <t>i/u "Lettland</t>
  </si>
  <si>
    <t>Bērstiņa Jelgavas rajona zemnieku saimniecība "Zaskaiši"</t>
  </si>
  <si>
    <t>KOPĀ:</t>
  </si>
  <si>
    <t>Kredīta apjoms</t>
  </si>
  <si>
    <t>Maksājumi</t>
  </si>
  <si>
    <t>Neizmaksātais</t>
  </si>
  <si>
    <t>Kredītatlikums</t>
  </si>
  <si>
    <t xml:space="preserve"> pirms perioda</t>
  </si>
  <si>
    <t>perioda laikā</t>
  </si>
  <si>
    <t>Total    2008-2012</t>
  </si>
  <si>
    <t>Total     2013-2022</t>
  </si>
  <si>
    <t>Total      2003-2022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</si>
</sst>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"/>
    <numFmt numFmtId="173" formatCode="0.0"/>
    <numFmt numFmtId="174" formatCode="0.0000"/>
    <numFmt numFmtId="175" formatCode="0.0%"/>
    <numFmt numFmtId="176" formatCode="0.000000"/>
    <numFmt numFmtId="177" formatCode="0.00000"/>
    <numFmt numFmtId="178" formatCode="#,##0.0"/>
    <numFmt numFmtId="179" formatCode="d\-mmm"/>
    <numFmt numFmtId="180" formatCode="#,###,"/>
    <numFmt numFmtId="181" formatCode="0.0000000"/>
    <numFmt numFmtId="182" formatCode="#,##0.000"/>
    <numFmt numFmtId="183" formatCode="#,##0.0000"/>
  </numFmts>
  <fonts count="37">
    <font>
      <sz val="10"/>
      <name val="Arial"/>
      <family val="0"/>
    </font>
    <font>
      <b/>
      <sz val="8"/>
      <name val="Times New Roman"/>
      <family val="0"/>
    </font>
    <font>
      <u val="single"/>
      <sz val="10"/>
      <color indexed="36"/>
      <name val="RimTimes"/>
      <family val="0"/>
    </font>
    <font>
      <u val="single"/>
      <sz val="10"/>
      <color indexed="12"/>
      <name val="RimTimes"/>
      <family val="0"/>
    </font>
    <font>
      <sz val="8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RimTimes"/>
      <family val="0"/>
    </font>
    <font>
      <b/>
      <i/>
      <sz val="16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i/>
      <sz val="10"/>
      <name val="Times New Roman Baltic"/>
      <family val="1"/>
    </font>
    <font>
      <b/>
      <sz val="14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i/>
      <sz val="12"/>
      <name val="Times New Roman Baltic"/>
      <family val="1"/>
    </font>
    <font>
      <sz val="14"/>
      <name val="Times New Roman Baltic"/>
      <family val="1"/>
    </font>
    <font>
      <sz val="11"/>
      <name val="Times New Roman Baltic"/>
      <family val="1"/>
    </font>
    <font>
      <b/>
      <i/>
      <sz val="10"/>
      <name val="Times New Roman Baltic"/>
      <family val="1"/>
    </font>
    <font>
      <b/>
      <sz val="18"/>
      <color indexed="10"/>
      <name val="Times New Roman Baltic"/>
      <family val="1"/>
    </font>
    <font>
      <sz val="8"/>
      <name val="Times New Roman Baltic"/>
      <family val="1"/>
    </font>
    <font>
      <i/>
      <sz val="8"/>
      <name val="Times New Roman Baltic"/>
      <family val="1"/>
    </font>
    <font>
      <b/>
      <i/>
      <sz val="12"/>
      <name val="Times New Roman Baltic"/>
      <family val="1"/>
    </font>
    <font>
      <b/>
      <i/>
      <sz val="8"/>
      <name val="Times New Roman Baltic"/>
      <family val="1"/>
    </font>
    <font>
      <b/>
      <sz val="8"/>
      <name val="Times New Roman Baltic"/>
      <family val="1"/>
    </font>
    <font>
      <b/>
      <sz val="9"/>
      <name val="Times New Roman Baltic"/>
      <family val="1"/>
    </font>
    <font>
      <sz val="9"/>
      <name val="Times New Roman Baltic"/>
      <family val="1"/>
    </font>
    <font>
      <sz val="8"/>
      <color indexed="9"/>
      <name val="Times New Roman Baltic"/>
      <family val="1"/>
    </font>
    <font>
      <sz val="10"/>
      <color indexed="10"/>
      <name val="Times New Roman Baltic"/>
      <family val="1"/>
    </font>
    <font>
      <sz val="7"/>
      <name val="Times New Roman Baltic"/>
      <family val="1"/>
    </font>
    <font>
      <b/>
      <i/>
      <sz val="10.5"/>
      <name val="Times New Roman Baltic"/>
      <family val="1"/>
    </font>
    <font>
      <b/>
      <i/>
      <sz val="14"/>
      <name val="Times New Roman Baltic"/>
      <family val="1"/>
    </font>
    <font>
      <b/>
      <i/>
      <sz val="11"/>
      <name val="Times New Roman Baltic"/>
      <family val="1"/>
    </font>
    <font>
      <sz val="8"/>
      <color indexed="10"/>
      <name val="Times New Roman Baltic"/>
      <family val="1"/>
    </font>
    <font>
      <b/>
      <sz val="13"/>
      <name val="Times New Roman Baltic"/>
      <family val="1"/>
    </font>
    <font>
      <b/>
      <sz val="10"/>
      <name val="Times New Roman Baltic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0" fontId="8" fillId="0" borderId="0" xfId="22" applyFont="1" applyAlignment="1">
      <alignment horizontal="center"/>
      <protection/>
    </xf>
    <xf numFmtId="173" fontId="8" fillId="0" borderId="0" xfId="22" applyNumberFormat="1" applyFont="1" applyAlignment="1">
      <alignment horizontal="center"/>
      <protection/>
    </xf>
    <xf numFmtId="0" fontId="9" fillId="0" borderId="0" xfId="22" applyFont="1">
      <alignment/>
      <protection/>
    </xf>
    <xf numFmtId="173" fontId="10" fillId="0" borderId="0" xfId="22" applyNumberFormat="1" applyFont="1" applyAlignment="1">
      <alignment horizontal="center"/>
      <protection/>
    </xf>
    <xf numFmtId="0" fontId="11" fillId="0" borderId="0" xfId="22" applyFont="1" applyAlignment="1">
      <alignment horizontal="right"/>
      <protection/>
    </xf>
    <xf numFmtId="0" fontId="9" fillId="0" borderId="1" xfId="22" applyFont="1" applyBorder="1">
      <alignment/>
      <protection/>
    </xf>
    <xf numFmtId="0" fontId="10" fillId="0" borderId="2" xfId="22" applyFont="1" applyFill="1" applyBorder="1" applyAlignment="1">
      <alignment horizontal="center"/>
      <protection/>
    </xf>
    <xf numFmtId="0" fontId="10" fillId="2" borderId="1" xfId="22" applyFont="1" applyFill="1" applyBorder="1" applyAlignment="1">
      <alignment horizontal="center"/>
      <protection/>
    </xf>
    <xf numFmtId="0" fontId="10" fillId="2" borderId="3" xfId="22" applyFont="1" applyFill="1" applyBorder="1" applyAlignment="1">
      <alignment horizontal="center"/>
      <protection/>
    </xf>
    <xf numFmtId="0" fontId="10" fillId="2" borderId="4" xfId="22" applyFont="1" applyFill="1" applyBorder="1" applyAlignment="1">
      <alignment horizontal="center"/>
      <protection/>
    </xf>
    <xf numFmtId="0" fontId="10" fillId="0" borderId="5" xfId="22" applyFont="1" applyBorder="1" applyAlignment="1">
      <alignment horizontal="center"/>
      <protection/>
    </xf>
    <xf numFmtId="0" fontId="10" fillId="0" borderId="3" xfId="22" applyFont="1" applyFill="1" applyBorder="1" applyAlignment="1">
      <alignment horizontal="center"/>
      <protection/>
    </xf>
    <xf numFmtId="0" fontId="10" fillId="0" borderId="1" xfId="22" applyFont="1" applyFill="1" applyBorder="1" applyAlignment="1">
      <alignment horizontal="center"/>
      <protection/>
    </xf>
    <xf numFmtId="0" fontId="10" fillId="0" borderId="4" xfId="22" applyFont="1" applyFill="1" applyBorder="1" applyAlignment="1">
      <alignment horizontal="center"/>
      <protection/>
    </xf>
    <xf numFmtId="0" fontId="10" fillId="0" borderId="5" xfId="22" applyFont="1" applyFill="1" applyBorder="1" applyAlignment="1">
      <alignment horizontal="center"/>
      <protection/>
    </xf>
    <xf numFmtId="0" fontId="10" fillId="0" borderId="6" xfId="22" applyFont="1" applyFill="1" applyBorder="1" applyAlignment="1">
      <alignment horizontal="center"/>
      <protection/>
    </xf>
    <xf numFmtId="0" fontId="10" fillId="0" borderId="1" xfId="22" applyFont="1" applyBorder="1" applyAlignment="1">
      <alignment horizontal="center"/>
      <protection/>
    </xf>
    <xf numFmtId="0" fontId="10" fillId="0" borderId="6" xfId="22" applyFont="1" applyBorder="1" applyAlignment="1">
      <alignment horizontal="center"/>
      <protection/>
    </xf>
    <xf numFmtId="0" fontId="9" fillId="0" borderId="2" xfId="22" applyFont="1" applyBorder="1">
      <alignment/>
      <protection/>
    </xf>
    <xf numFmtId="0" fontId="12" fillId="0" borderId="7" xfId="22" applyFont="1" applyBorder="1" applyAlignment="1">
      <alignment horizontal="center"/>
      <protection/>
    </xf>
    <xf numFmtId="173" fontId="13" fillId="0" borderId="8" xfId="22" applyNumberFormat="1" applyFont="1" applyBorder="1" applyAlignment="1">
      <alignment horizontal="right"/>
      <protection/>
    </xf>
    <xf numFmtId="2" fontId="13" fillId="0" borderId="5" xfId="22" applyNumberFormat="1" applyFont="1" applyBorder="1" applyAlignment="1">
      <alignment horizontal="right"/>
      <protection/>
    </xf>
    <xf numFmtId="173" fontId="13" fillId="0" borderId="5" xfId="22" applyNumberFormat="1" applyFont="1" applyBorder="1" applyAlignment="1">
      <alignment horizontal="right"/>
      <protection/>
    </xf>
    <xf numFmtId="173" fontId="13" fillId="0" borderId="5" xfId="22" applyNumberFormat="1" applyFont="1" applyFill="1" applyBorder="1" applyAlignment="1">
      <alignment horizontal="right"/>
      <protection/>
    </xf>
    <xf numFmtId="173" fontId="13" fillId="0" borderId="6" xfId="22" applyNumberFormat="1" applyFont="1" applyBorder="1" applyAlignment="1">
      <alignment horizontal="right"/>
      <protection/>
    </xf>
    <xf numFmtId="0" fontId="14" fillId="3" borderId="9" xfId="22" applyFont="1" applyFill="1" applyBorder="1" applyAlignment="1">
      <alignment horizontal="center"/>
      <protection/>
    </xf>
    <xf numFmtId="173" fontId="13" fillId="0" borderId="0" xfId="22" applyNumberFormat="1" applyFont="1" applyBorder="1" applyAlignment="1">
      <alignment horizontal="right"/>
      <protection/>
    </xf>
    <xf numFmtId="173" fontId="13" fillId="3" borderId="0" xfId="22" applyNumberFormat="1" applyFont="1" applyFill="1" applyBorder="1" applyAlignment="1">
      <alignment horizontal="right"/>
      <protection/>
    </xf>
    <xf numFmtId="2" fontId="13" fillId="3" borderId="2" xfId="22" applyNumberFormat="1" applyFont="1" applyFill="1" applyBorder="1" applyAlignment="1">
      <alignment horizontal="right"/>
      <protection/>
    </xf>
    <xf numFmtId="173" fontId="13" fillId="3" borderId="2" xfId="22" applyNumberFormat="1" applyFont="1" applyFill="1" applyBorder="1" applyAlignment="1">
      <alignment horizontal="right"/>
      <protection/>
    </xf>
    <xf numFmtId="173" fontId="13" fillId="3" borderId="3" xfId="22" applyNumberFormat="1" applyFont="1" applyFill="1" applyBorder="1" applyAlignment="1">
      <alignment horizontal="right"/>
      <protection/>
    </xf>
    <xf numFmtId="0" fontId="10" fillId="3" borderId="9" xfId="22" applyFont="1" applyFill="1" applyBorder="1" applyAlignment="1">
      <alignment horizontal="center"/>
      <protection/>
    </xf>
    <xf numFmtId="175" fontId="13" fillId="3" borderId="0" xfId="24" applyNumberFormat="1" applyFont="1" applyFill="1" applyBorder="1" applyAlignment="1">
      <alignment horizontal="right"/>
    </xf>
    <xf numFmtId="175" fontId="13" fillId="3" borderId="10" xfId="24" applyNumberFormat="1" applyFont="1" applyFill="1" applyBorder="1" applyAlignment="1">
      <alignment horizontal="right"/>
    </xf>
    <xf numFmtId="0" fontId="15" fillId="0" borderId="11" xfId="22" applyFont="1" applyBorder="1" applyAlignment="1">
      <alignment horizontal="left"/>
      <protection/>
    </xf>
    <xf numFmtId="0" fontId="15" fillId="0" borderId="12" xfId="22" applyFont="1" applyBorder="1" applyAlignment="1">
      <alignment horizontal="left"/>
      <protection/>
    </xf>
    <xf numFmtId="173" fontId="11" fillId="0" borderId="12" xfId="22" applyNumberFormat="1" applyFont="1" applyBorder="1">
      <alignment/>
      <protection/>
    </xf>
    <xf numFmtId="173" fontId="11" fillId="0" borderId="12" xfId="22" applyNumberFormat="1" applyFont="1" applyFill="1" applyBorder="1">
      <alignment/>
      <protection/>
    </xf>
    <xf numFmtId="173" fontId="11" fillId="0" borderId="13" xfId="22" applyNumberFormat="1" applyFont="1" applyBorder="1">
      <alignment/>
      <protection/>
    </xf>
    <xf numFmtId="0" fontId="16" fillId="0" borderId="9" xfId="22" applyFont="1" applyBorder="1" applyAlignment="1">
      <alignment horizontal="center"/>
      <protection/>
    </xf>
    <xf numFmtId="2" fontId="10" fillId="0" borderId="0" xfId="22" applyNumberFormat="1" applyFont="1" applyBorder="1" applyAlignment="1">
      <alignment horizontal="right"/>
      <protection/>
    </xf>
    <xf numFmtId="173" fontId="10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2" fontId="10" fillId="0" borderId="0" xfId="22" applyNumberFormat="1" applyFont="1" applyBorder="1">
      <alignment/>
      <protection/>
    </xf>
    <xf numFmtId="173" fontId="10" fillId="0" borderId="0" xfId="22" applyNumberFormat="1" applyFont="1" applyBorder="1">
      <alignment/>
      <protection/>
    </xf>
    <xf numFmtId="173" fontId="10" fillId="0" borderId="14" xfId="22" applyNumberFormat="1" applyFont="1" applyBorder="1">
      <alignment/>
      <protection/>
    </xf>
    <xf numFmtId="173" fontId="10" fillId="0" borderId="10" xfId="22" applyNumberFormat="1" applyFont="1" applyBorder="1" applyAlignment="1">
      <alignment horizontal="right"/>
      <protection/>
    </xf>
    <xf numFmtId="0" fontId="10" fillId="0" borderId="9" xfId="22" applyFont="1" applyBorder="1" applyAlignment="1">
      <alignment horizontal="right"/>
      <protection/>
    </xf>
    <xf numFmtId="0" fontId="10" fillId="0" borderId="0" xfId="22" applyFont="1" applyBorder="1" applyAlignment="1">
      <alignment horizontal="right"/>
      <protection/>
    </xf>
    <xf numFmtId="2" fontId="17" fillId="0" borderId="0" xfId="22" applyNumberFormat="1" applyFont="1" applyBorder="1">
      <alignment/>
      <protection/>
    </xf>
    <xf numFmtId="0" fontId="17" fillId="0" borderId="0" xfId="22" applyFont="1" applyBorder="1">
      <alignment/>
      <protection/>
    </xf>
    <xf numFmtId="2" fontId="17" fillId="0" borderId="10" xfId="22" applyNumberFormat="1" applyFont="1" applyBorder="1">
      <alignment/>
      <protection/>
    </xf>
    <xf numFmtId="0" fontId="15" fillId="0" borderId="9" xfId="22" applyFont="1" applyBorder="1" applyAlignment="1">
      <alignment horizontal="left"/>
      <protection/>
    </xf>
    <xf numFmtId="0" fontId="15" fillId="0" borderId="0" xfId="22" applyFont="1" applyBorder="1" applyAlignment="1">
      <alignment horizontal="left"/>
      <protection/>
    </xf>
    <xf numFmtId="173" fontId="11" fillId="0" borderId="0" xfId="22" applyNumberFormat="1" applyFont="1" applyBorder="1">
      <alignment/>
      <protection/>
    </xf>
    <xf numFmtId="2" fontId="11" fillId="0" borderId="0" xfId="22" applyNumberFormat="1" applyFont="1" applyBorder="1">
      <alignment/>
      <protection/>
    </xf>
    <xf numFmtId="173" fontId="11" fillId="0" borderId="10" xfId="22" applyNumberFormat="1" applyFont="1" applyBorder="1">
      <alignment/>
      <protection/>
    </xf>
    <xf numFmtId="173" fontId="11" fillId="0" borderId="9" xfId="22" applyNumberFormat="1" applyFont="1" applyBorder="1">
      <alignment/>
      <protection/>
    </xf>
    <xf numFmtId="173" fontId="11" fillId="0" borderId="15" xfId="22" applyNumberFormat="1" applyFont="1" applyBorder="1">
      <alignment/>
      <protection/>
    </xf>
    <xf numFmtId="0" fontId="10" fillId="0" borderId="9" xfId="22" applyFont="1" applyBorder="1" applyAlignment="1">
      <alignment horizontal="left"/>
      <protection/>
    </xf>
    <xf numFmtId="9" fontId="9" fillId="0" borderId="0" xfId="24" applyFont="1" applyBorder="1" applyAlignment="1">
      <alignment/>
    </xf>
    <xf numFmtId="9" fontId="9" fillId="0" borderId="10" xfId="24" applyFont="1" applyBorder="1" applyAlignment="1">
      <alignment/>
    </xf>
    <xf numFmtId="173" fontId="10" fillId="0" borderId="0" xfId="22" applyNumberFormat="1" applyFont="1" applyFill="1" applyBorder="1" applyAlignment="1">
      <alignment horizontal="right"/>
      <protection/>
    </xf>
    <xf numFmtId="172" fontId="9" fillId="0" borderId="0" xfId="22" applyNumberFormat="1" applyFont="1">
      <alignment/>
      <protection/>
    </xf>
    <xf numFmtId="0" fontId="10" fillId="0" borderId="7" xfId="22" applyFont="1" applyBorder="1" applyAlignment="1">
      <alignment horizontal="left"/>
      <protection/>
    </xf>
    <xf numFmtId="9" fontId="9" fillId="0" borderId="8" xfId="24" applyFont="1" applyBorder="1" applyAlignment="1">
      <alignment/>
    </xf>
    <xf numFmtId="9" fontId="9" fillId="0" borderId="16" xfId="24" applyFont="1" applyBorder="1" applyAlignment="1">
      <alignment/>
    </xf>
    <xf numFmtId="9" fontId="9" fillId="0" borderId="7" xfId="24" applyFont="1" applyBorder="1" applyAlignment="1">
      <alignment/>
    </xf>
    <xf numFmtId="9" fontId="9" fillId="0" borderId="17" xfId="24" applyFont="1" applyBorder="1" applyAlignment="1">
      <alignment/>
    </xf>
    <xf numFmtId="0" fontId="12" fillId="0" borderId="8" xfId="22" applyFont="1" applyBorder="1" applyAlignment="1">
      <alignment horizontal="center"/>
      <protection/>
    </xf>
    <xf numFmtId="2" fontId="13" fillId="0" borderId="8" xfId="22" applyNumberFormat="1" applyFont="1" applyBorder="1" applyAlignment="1">
      <alignment horizontal="right"/>
      <protection/>
    </xf>
    <xf numFmtId="2" fontId="13" fillId="0" borderId="16" xfId="22" applyNumberFormat="1" applyFont="1" applyBorder="1" applyAlignment="1">
      <alignment horizontal="right"/>
      <protection/>
    </xf>
    <xf numFmtId="0" fontId="9" fillId="0" borderId="4" xfId="22" applyFont="1" applyBorder="1" applyAlignment="1">
      <alignment horizontal="center"/>
      <protection/>
    </xf>
    <xf numFmtId="0" fontId="9" fillId="0" borderId="2" xfId="22" applyFont="1" applyBorder="1" applyAlignment="1">
      <alignment horizontal="center"/>
      <protection/>
    </xf>
    <xf numFmtId="0" fontId="9" fillId="0" borderId="16" xfId="22" applyFont="1" applyBorder="1" applyAlignment="1">
      <alignment horizontal="center"/>
      <protection/>
    </xf>
    <xf numFmtId="0" fontId="9" fillId="0" borderId="7" xfId="22" applyFont="1" applyBorder="1" applyAlignment="1">
      <alignment horizontal="center"/>
      <protection/>
    </xf>
    <xf numFmtId="0" fontId="9" fillId="0" borderId="17" xfId="22" applyFont="1" applyBorder="1" applyAlignment="1">
      <alignment horizontal="center"/>
      <protection/>
    </xf>
    <xf numFmtId="173" fontId="9" fillId="0" borderId="2" xfId="22" applyNumberFormat="1" applyFont="1" applyBorder="1" applyAlignment="1">
      <alignment horizontal="center"/>
      <protection/>
    </xf>
    <xf numFmtId="173" fontId="9" fillId="0" borderId="3" xfId="22" applyNumberFormat="1" applyFont="1" applyBorder="1" applyAlignment="1">
      <alignment horizontal="center"/>
      <protection/>
    </xf>
    <xf numFmtId="175" fontId="9" fillId="0" borderId="15" xfId="24" applyNumberFormat="1" applyFont="1" applyBorder="1" applyAlignment="1">
      <alignment horizontal="center"/>
    </xf>
    <xf numFmtId="9" fontId="9" fillId="0" borderId="15" xfId="24" applyFont="1" applyBorder="1" applyAlignment="1">
      <alignment horizontal="center"/>
    </xf>
    <xf numFmtId="175" fontId="9" fillId="0" borderId="0" xfId="24" applyNumberFormat="1" applyFont="1" applyBorder="1" applyAlignment="1">
      <alignment horizontal="center"/>
    </xf>
    <xf numFmtId="175" fontId="9" fillId="0" borderId="10" xfId="24" applyNumberFormat="1" applyFont="1" applyBorder="1" applyAlignment="1">
      <alignment horizontal="center"/>
    </xf>
    <xf numFmtId="0" fontId="10" fillId="0" borderId="15" xfId="22" applyFont="1" applyBorder="1" applyAlignment="1">
      <alignment horizontal="right"/>
      <protection/>
    </xf>
    <xf numFmtId="0" fontId="10" fillId="0" borderId="0" xfId="22" applyFont="1" applyBorder="1" applyAlignment="1">
      <alignment horizontal="center"/>
      <protection/>
    </xf>
    <xf numFmtId="2" fontId="13" fillId="0" borderId="0" xfId="22" applyNumberFormat="1" applyFont="1" applyBorder="1" applyAlignment="1">
      <alignment horizontal="right"/>
      <protection/>
    </xf>
    <xf numFmtId="2" fontId="13" fillId="0" borderId="15" xfId="22" applyNumberFormat="1" applyFont="1" applyBorder="1" applyAlignment="1">
      <alignment horizontal="right"/>
      <protection/>
    </xf>
    <xf numFmtId="2" fontId="13" fillId="0" borderId="10" xfId="22" applyNumberFormat="1" applyFont="1" applyBorder="1" applyAlignment="1">
      <alignment horizontal="right"/>
      <protection/>
    </xf>
    <xf numFmtId="3" fontId="13" fillId="0" borderId="1" xfId="23" applyNumberFormat="1" applyFont="1" applyBorder="1">
      <alignment/>
      <protection/>
    </xf>
    <xf numFmtId="3" fontId="13" fillId="0" borderId="4" xfId="23" applyNumberFormat="1" applyFont="1" applyBorder="1">
      <alignment/>
      <protection/>
    </xf>
    <xf numFmtId="178" fontId="11" fillId="0" borderId="4" xfId="22" applyNumberFormat="1" applyFont="1" applyBorder="1" applyAlignment="1">
      <alignment horizontal="right"/>
      <protection/>
    </xf>
    <xf numFmtId="178" fontId="11" fillId="0" borderId="2" xfId="22" applyNumberFormat="1" applyFont="1" applyBorder="1" applyAlignment="1">
      <alignment horizontal="right"/>
      <protection/>
    </xf>
    <xf numFmtId="178" fontId="11" fillId="0" borderId="0" xfId="22" applyNumberFormat="1" applyFont="1" applyBorder="1" applyAlignment="1">
      <alignment horizontal="right"/>
      <protection/>
    </xf>
    <xf numFmtId="178" fontId="18" fillId="0" borderId="2" xfId="22" applyNumberFormat="1" applyFont="1" applyBorder="1" applyAlignment="1">
      <alignment horizontal="right"/>
      <protection/>
    </xf>
    <xf numFmtId="178" fontId="11" fillId="0" borderId="3" xfId="22" applyNumberFormat="1" applyFont="1" applyBorder="1" applyAlignment="1">
      <alignment horizontal="right"/>
      <protection/>
    </xf>
    <xf numFmtId="3" fontId="10" fillId="0" borderId="9" xfId="23" applyNumberFormat="1" applyFont="1" applyBorder="1">
      <alignment/>
      <protection/>
    </xf>
    <xf numFmtId="3" fontId="10" fillId="0" borderId="15" xfId="23" applyNumberFormat="1" applyFont="1" applyBorder="1">
      <alignment/>
      <protection/>
    </xf>
    <xf numFmtId="178" fontId="11" fillId="0" borderId="15" xfId="22" applyNumberFormat="1" applyFont="1" applyBorder="1" applyAlignment="1">
      <alignment horizontal="right"/>
      <protection/>
    </xf>
    <xf numFmtId="178" fontId="11" fillId="0" borderId="0" xfId="22" applyNumberFormat="1" applyFont="1" applyFill="1" applyBorder="1" applyAlignment="1">
      <alignment horizontal="right"/>
      <protection/>
    </xf>
    <xf numFmtId="178" fontId="11" fillId="0" borderId="10" xfId="22" applyNumberFormat="1" applyFont="1" applyBorder="1" applyAlignment="1">
      <alignment horizontal="right"/>
      <protection/>
    </xf>
    <xf numFmtId="3" fontId="10" fillId="0" borderId="7" xfId="23" applyNumberFormat="1" applyFont="1" applyBorder="1">
      <alignment/>
      <protection/>
    </xf>
    <xf numFmtId="3" fontId="10" fillId="0" borderId="17" xfId="23" applyNumberFormat="1" applyFont="1" applyBorder="1">
      <alignment/>
      <protection/>
    </xf>
    <xf numFmtId="3" fontId="10" fillId="0" borderId="8" xfId="23" applyNumberFormat="1" applyFont="1" applyBorder="1">
      <alignment/>
      <protection/>
    </xf>
    <xf numFmtId="178" fontId="11" fillId="0" borderId="8" xfId="22" applyNumberFormat="1" applyFont="1" applyBorder="1" applyAlignment="1">
      <alignment horizontal="right"/>
      <protection/>
    </xf>
    <xf numFmtId="2" fontId="11" fillId="0" borderId="8" xfId="22" applyNumberFormat="1" applyFont="1" applyBorder="1">
      <alignment/>
      <protection/>
    </xf>
    <xf numFmtId="178" fontId="11" fillId="0" borderId="17" xfId="22" applyNumberFormat="1" applyFont="1" applyBorder="1" applyAlignment="1">
      <alignment horizontal="right"/>
      <protection/>
    </xf>
    <xf numFmtId="0" fontId="9" fillId="0" borderId="16" xfId="22" applyFont="1" applyBorder="1">
      <alignment/>
      <protection/>
    </xf>
    <xf numFmtId="0" fontId="13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4" fillId="0" borderId="1" xfId="21" applyFont="1" applyFill="1" applyBorder="1" applyAlignment="1">
      <alignment horizontal="center"/>
      <protection/>
    </xf>
    <xf numFmtId="0" fontId="24" fillId="0" borderId="1" xfId="21" applyFont="1" applyFill="1" applyBorder="1">
      <alignment/>
      <protection/>
    </xf>
    <xf numFmtId="0" fontId="23" fillId="0" borderId="17" xfId="0" applyFont="1" applyBorder="1" applyAlignment="1">
      <alignment horizontal="center" vertical="center"/>
    </xf>
    <xf numFmtId="0" fontId="24" fillId="0" borderId="18" xfId="21" applyFont="1" applyFill="1" applyBorder="1" applyAlignment="1">
      <alignment horizontal="center"/>
      <protection/>
    </xf>
    <xf numFmtId="0" fontId="25" fillId="0" borderId="7" xfId="21" applyFont="1" applyFill="1" applyBorder="1" applyAlignment="1">
      <alignment horizontal="center"/>
      <protection/>
    </xf>
    <xf numFmtId="0" fontId="25" fillId="0" borderId="18" xfId="21" applyFont="1" applyFill="1" applyBorder="1" applyAlignment="1">
      <alignment horizontal="center"/>
      <protection/>
    </xf>
    <xf numFmtId="0" fontId="25" fillId="0" borderId="19" xfId="21" applyFont="1" applyFill="1" applyBorder="1" applyAlignment="1">
      <alignment horizontal="center"/>
      <protection/>
    </xf>
    <xf numFmtId="0" fontId="20" fillId="0" borderId="18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3" xfId="0" applyFont="1" applyBorder="1" applyAlignment="1">
      <alignment/>
    </xf>
    <xf numFmtId="2" fontId="20" fillId="0" borderId="9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15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2" fontId="20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7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2" fontId="20" fillId="0" borderId="7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2" fontId="20" fillId="0" borderId="9" xfId="0" applyNumberFormat="1" applyFont="1" applyBorder="1" applyAlignment="1">
      <alignment horizontal="right"/>
    </xf>
    <xf numFmtId="4" fontId="20" fillId="0" borderId="7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/>
    </xf>
    <xf numFmtId="0" fontId="20" fillId="0" borderId="2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2" fontId="24" fillId="0" borderId="18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right"/>
    </xf>
    <xf numFmtId="2" fontId="24" fillId="0" borderId="6" xfId="0" applyNumberFormat="1" applyFont="1" applyBorder="1" applyAlignment="1">
      <alignment horizontal="right"/>
    </xf>
    <xf numFmtId="2" fontId="24" fillId="0" borderId="18" xfId="0" applyNumberFormat="1" applyFont="1" applyBorder="1" applyAlignment="1">
      <alignment horizontal="right"/>
    </xf>
    <xf numFmtId="0" fontId="20" fillId="0" borderId="3" xfId="0" applyFont="1" applyBorder="1" applyAlignment="1">
      <alignment horizontal="center"/>
    </xf>
    <xf numFmtId="2" fontId="20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/>
    </xf>
    <xf numFmtId="4" fontId="20" fillId="0" borderId="9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/>
    </xf>
    <xf numFmtId="4" fontId="20" fillId="0" borderId="9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" fontId="20" fillId="0" borderId="7" xfId="0" applyNumberFormat="1" applyFont="1" applyBorder="1" applyAlignment="1">
      <alignment horizontal="center"/>
    </xf>
    <xf numFmtId="4" fontId="20" fillId="0" borderId="8" xfId="0" applyNumberFormat="1" applyFont="1" applyBorder="1" applyAlignment="1">
      <alignment horizontal="center"/>
    </xf>
    <xf numFmtId="4" fontId="20" fillId="0" borderId="17" xfId="0" applyNumberFormat="1" applyFont="1" applyBorder="1" applyAlignment="1">
      <alignment horizontal="center"/>
    </xf>
    <xf numFmtId="2" fontId="20" fillId="0" borderId="8" xfId="0" applyNumberFormat="1" applyFont="1" applyBorder="1" applyAlignment="1">
      <alignment/>
    </xf>
    <xf numFmtId="4" fontId="20" fillId="0" borderId="7" xfId="0" applyNumberFormat="1" applyFont="1" applyBorder="1" applyAlignment="1">
      <alignment/>
    </xf>
    <xf numFmtId="2" fontId="20" fillId="0" borderId="7" xfId="0" applyNumberFormat="1" applyFont="1" applyBorder="1" applyAlignment="1">
      <alignment/>
    </xf>
    <xf numFmtId="2" fontId="20" fillId="0" borderId="16" xfId="0" applyNumberFormat="1" applyFont="1" applyBorder="1" applyAlignment="1">
      <alignment/>
    </xf>
    <xf numFmtId="0" fontId="20" fillId="0" borderId="21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2" fontId="24" fillId="0" borderId="8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/>
    </xf>
    <xf numFmtId="2" fontId="24" fillId="0" borderId="7" xfId="0" applyNumberFormat="1" applyFont="1" applyBorder="1" applyAlignment="1">
      <alignment horizontal="right"/>
    </xf>
    <xf numFmtId="4" fontId="20" fillId="0" borderId="1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180" fontId="20" fillId="0" borderId="15" xfId="0" applyNumberFormat="1" applyFont="1" applyBorder="1" applyAlignment="1" quotePrefix="1">
      <alignment horizontal="center"/>
    </xf>
    <xf numFmtId="2" fontId="20" fillId="0" borderId="15" xfId="0" applyNumberFormat="1" applyFont="1" applyBorder="1" applyAlignment="1">
      <alignment/>
    </xf>
    <xf numFmtId="180" fontId="20" fillId="0" borderId="15" xfId="0" applyNumberFormat="1" applyFont="1" applyBorder="1" applyAlignment="1">
      <alignment horizontal="center"/>
    </xf>
    <xf numFmtId="2" fontId="20" fillId="0" borderId="0" xfId="0" applyNumberFormat="1" applyFont="1" applyFill="1" applyBorder="1" applyAlignment="1">
      <alignment/>
    </xf>
    <xf numFmtId="180" fontId="21" fillId="0" borderId="15" xfId="0" applyNumberFormat="1" applyFont="1" applyBorder="1" applyAlignment="1">
      <alignment horizontal="center"/>
    </xf>
    <xf numFmtId="4" fontId="20" fillId="0" borderId="9" xfId="0" applyNumberFormat="1" applyFont="1" applyFill="1" applyBorder="1" applyAlignment="1">
      <alignment horizontal="center"/>
    </xf>
    <xf numFmtId="4" fontId="20" fillId="0" borderId="7" xfId="0" applyNumberFormat="1" applyFont="1" applyFill="1" applyBorder="1" applyAlignment="1">
      <alignment horizontal="center"/>
    </xf>
    <xf numFmtId="2" fontId="20" fillId="0" borderId="17" xfId="0" applyNumberFormat="1" applyFont="1" applyBorder="1" applyAlignment="1">
      <alignment/>
    </xf>
    <xf numFmtId="2" fontId="24" fillId="0" borderId="17" xfId="0" applyNumberFormat="1" applyFont="1" applyBorder="1" applyAlignment="1">
      <alignment horizontal="center"/>
    </xf>
    <xf numFmtId="2" fontId="24" fillId="0" borderId="17" xfId="0" applyNumberFormat="1" applyFont="1" applyBorder="1" applyAlignment="1">
      <alignment horizontal="right"/>
    </xf>
    <xf numFmtId="2" fontId="20" fillId="0" borderId="9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4" fontId="20" fillId="0" borderId="15" xfId="0" applyNumberFormat="1" applyFont="1" applyFill="1" applyBorder="1" applyAlignment="1">
      <alignment horizontal="center"/>
    </xf>
    <xf numFmtId="2" fontId="20" fillId="0" borderId="15" xfId="0" applyNumberFormat="1" applyFont="1" applyBorder="1" applyAlignment="1">
      <alignment horizontal="right"/>
    </xf>
    <xf numFmtId="2" fontId="24" fillId="0" borderId="19" xfId="0" applyNumberFormat="1" applyFont="1" applyBorder="1" applyAlignment="1">
      <alignment horizontal="center"/>
    </xf>
    <xf numFmtId="2" fontId="24" fillId="0" borderId="19" xfId="0" applyNumberFormat="1" applyFont="1" applyBorder="1" applyAlignment="1">
      <alignment horizontal="right"/>
    </xf>
    <xf numFmtId="2" fontId="24" fillId="4" borderId="19" xfId="0" applyNumberFormat="1" applyFont="1" applyFill="1" applyBorder="1" applyAlignment="1">
      <alignment horizontal="right"/>
    </xf>
    <xf numFmtId="2" fontId="24" fillId="0" borderId="19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centerContinuous"/>
    </xf>
    <xf numFmtId="0" fontId="20" fillId="0" borderId="19" xfId="0" applyFont="1" applyBorder="1" applyAlignment="1">
      <alignment horizontal="center"/>
    </xf>
    <xf numFmtId="4" fontId="20" fillId="0" borderId="2" xfId="0" applyNumberFormat="1" applyFont="1" applyBorder="1" applyAlignment="1">
      <alignment horizontal="center"/>
    </xf>
    <xf numFmtId="2" fontId="20" fillId="0" borderId="2" xfId="0" applyNumberFormat="1" applyFont="1" applyBorder="1" applyAlignment="1">
      <alignment horizontal="right"/>
    </xf>
    <xf numFmtId="0" fontId="20" fillId="0" borderId="6" xfId="0" applyFont="1" applyBorder="1" applyAlignment="1">
      <alignment/>
    </xf>
    <xf numFmtId="0" fontId="20" fillId="0" borderId="4" xfId="0" applyFont="1" applyBorder="1" applyAlignment="1">
      <alignment horizontal="center"/>
    </xf>
    <xf numFmtId="4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/>
    </xf>
    <xf numFmtId="2" fontId="20" fillId="0" borderId="2" xfId="0" applyNumberFormat="1" applyFont="1" applyBorder="1" applyAlignment="1">
      <alignment/>
    </xf>
    <xf numFmtId="2" fontId="20" fillId="0" borderId="1" xfId="0" applyNumberFormat="1" applyFont="1" applyBorder="1" applyAlignment="1">
      <alignment/>
    </xf>
    <xf numFmtId="2" fontId="20" fillId="0" borderId="3" xfId="0" applyNumberFormat="1" applyFont="1" applyBorder="1" applyAlignment="1">
      <alignment/>
    </xf>
    <xf numFmtId="4" fontId="20" fillId="0" borderId="19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right"/>
    </xf>
    <xf numFmtId="2" fontId="20" fillId="0" borderId="19" xfId="0" applyNumberFormat="1" applyFont="1" applyBorder="1" applyAlignment="1">
      <alignment/>
    </xf>
    <xf numFmtId="2" fontId="20" fillId="0" borderId="5" xfId="0" applyNumberFormat="1" applyFont="1" applyBorder="1" applyAlignment="1">
      <alignment/>
    </xf>
    <xf numFmtId="2" fontId="20" fillId="0" borderId="18" xfId="0" applyNumberFormat="1" applyFont="1" applyBorder="1" applyAlignment="1">
      <alignment/>
    </xf>
    <xf numFmtId="2" fontId="20" fillId="0" borderId="6" xfId="0" applyNumberFormat="1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5" borderId="19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center"/>
    </xf>
    <xf numFmtId="2" fontId="25" fillId="5" borderId="19" xfId="0" applyNumberFormat="1" applyFont="1" applyFill="1" applyBorder="1" applyAlignment="1">
      <alignment horizontal="center"/>
    </xf>
    <xf numFmtId="2" fontId="25" fillId="5" borderId="19" xfId="0" applyNumberFormat="1" applyFont="1" applyFill="1" applyBorder="1" applyAlignment="1">
      <alignment horizontal="right"/>
    </xf>
    <xf numFmtId="2" fontId="25" fillId="5" borderId="5" xfId="0" applyNumberFormat="1" applyFont="1" applyFill="1" applyBorder="1" applyAlignment="1">
      <alignment horizontal="right"/>
    </xf>
    <xf numFmtId="2" fontId="25" fillId="5" borderId="18" xfId="0" applyNumberFormat="1" applyFont="1" applyFill="1" applyBorder="1" applyAlignment="1">
      <alignment horizontal="right"/>
    </xf>
    <xf numFmtId="2" fontId="25" fillId="5" borderId="6" xfId="0" applyNumberFormat="1" applyFont="1" applyFill="1" applyBorder="1" applyAlignment="1">
      <alignment horizontal="right"/>
    </xf>
    <xf numFmtId="0" fontId="24" fillId="0" borderId="2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173" fontId="20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179" fontId="20" fillId="0" borderId="0" xfId="0" applyNumberFormat="1" applyFont="1" applyBorder="1" applyAlignment="1">
      <alignment horizontal="center"/>
    </xf>
    <xf numFmtId="174" fontId="20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79" fontId="27" fillId="0" borderId="0" xfId="0" applyNumberFormat="1" applyFont="1" applyBorder="1" applyAlignment="1">
      <alignment horizontal="center"/>
    </xf>
    <xf numFmtId="173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0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/>
    </xf>
    <xf numFmtId="0" fontId="24" fillId="0" borderId="19" xfId="21" applyFont="1" applyFill="1" applyBorder="1" applyAlignment="1">
      <alignment horizontal="center"/>
      <protection/>
    </xf>
    <xf numFmtId="0" fontId="24" fillId="0" borderId="5" xfId="21" applyFont="1" applyFill="1" applyBorder="1" applyAlignment="1">
      <alignment horizontal="center"/>
      <protection/>
    </xf>
    <xf numFmtId="0" fontId="24" fillId="0" borderId="6" xfId="21" applyFont="1" applyFill="1" applyBorder="1" applyAlignment="1">
      <alignment horizontal="center"/>
      <protection/>
    </xf>
    <xf numFmtId="0" fontId="24" fillId="0" borderId="18" xfId="21" applyFont="1" applyFill="1" applyBorder="1">
      <alignment/>
      <protection/>
    </xf>
    <xf numFmtId="0" fontId="24" fillId="0" borderId="23" xfId="21" applyFont="1" applyFill="1" applyBorder="1">
      <alignment/>
      <protection/>
    </xf>
    <xf numFmtId="0" fontId="24" fillId="0" borderId="24" xfId="21" applyFont="1" applyFill="1" applyBorder="1">
      <alignment/>
      <protection/>
    </xf>
    <xf numFmtId="0" fontId="24" fillId="0" borderId="5" xfId="21" applyFont="1" applyFill="1" applyBorder="1">
      <alignment/>
      <protection/>
    </xf>
    <xf numFmtId="0" fontId="20" fillId="6" borderId="23" xfId="21" applyFont="1" applyFill="1" applyBorder="1">
      <alignment/>
      <protection/>
    </xf>
    <xf numFmtId="0" fontId="20" fillId="6" borderId="24" xfId="21" applyFont="1" applyFill="1" applyBorder="1">
      <alignment/>
      <protection/>
    </xf>
    <xf numFmtId="0" fontId="20" fillId="7" borderId="24" xfId="21" applyFont="1" applyFill="1" applyBorder="1" applyAlignment="1">
      <alignment horizontal="center"/>
      <protection/>
    </xf>
    <xf numFmtId="0" fontId="20" fillId="7" borderId="23" xfId="21" applyFont="1" applyFill="1" applyBorder="1" applyAlignment="1">
      <alignment horizontal="center"/>
      <protection/>
    </xf>
    <xf numFmtId="0" fontId="20" fillId="0" borderId="23" xfId="21" applyFont="1" applyFill="1" applyBorder="1">
      <alignment/>
      <protection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24" fillId="0" borderId="24" xfId="21" applyFont="1" applyFill="1" applyBorder="1" applyAlignment="1">
      <alignment horizontal="center"/>
      <protection/>
    </xf>
    <xf numFmtId="0" fontId="24" fillId="0" borderId="23" xfId="21" applyFont="1" applyFill="1" applyBorder="1" applyAlignment="1">
      <alignment horizontal="center"/>
      <protection/>
    </xf>
    <xf numFmtId="0" fontId="20" fillId="6" borderId="23" xfId="21" applyFont="1" applyFill="1" applyBorder="1" applyAlignment="1">
      <alignment horizontal="center"/>
      <protection/>
    </xf>
    <xf numFmtId="0" fontId="20" fillId="6" borderId="24" xfId="21" applyFont="1" applyFill="1" applyBorder="1" applyAlignment="1">
      <alignment horizontal="center"/>
      <protection/>
    </xf>
    <xf numFmtId="0" fontId="20" fillId="7" borderId="24" xfId="21" applyFont="1" applyFill="1" applyBorder="1">
      <alignment/>
      <protection/>
    </xf>
    <xf numFmtId="0" fontId="20" fillId="7" borderId="23" xfId="21" applyNumberFormat="1" applyFont="1" applyFill="1" applyBorder="1" applyAlignment="1">
      <alignment horizontal="center" vertical="top" wrapText="1"/>
      <protection/>
    </xf>
    <xf numFmtId="0" fontId="20" fillId="7" borderId="23" xfId="21" applyFont="1" applyFill="1" applyBorder="1" applyAlignment="1">
      <alignment horizontal="center" vertical="top"/>
      <protection/>
    </xf>
    <xf numFmtId="0" fontId="20" fillId="7" borderId="23" xfId="21" applyFont="1" applyFill="1" applyBorder="1">
      <alignment/>
      <protection/>
    </xf>
    <xf numFmtId="0" fontId="20" fillId="0" borderId="23" xfId="21" applyFont="1" applyFill="1" applyBorder="1" applyAlignment="1">
      <alignment horizontal="center" wrapText="1"/>
      <protection/>
    </xf>
    <xf numFmtId="0" fontId="20" fillId="0" borderId="24" xfId="21" applyFont="1" applyFill="1" applyBorder="1" applyAlignment="1">
      <alignment horizontal="center" wrapText="1"/>
      <protection/>
    </xf>
    <xf numFmtId="0" fontId="10" fillId="0" borderId="0" xfId="0" applyFont="1" applyAlignment="1">
      <alignment horizontal="center"/>
    </xf>
    <xf numFmtId="0" fontId="20" fillId="6" borderId="24" xfId="21" applyFont="1" applyFill="1" applyBorder="1" applyAlignment="1">
      <alignment horizontal="center" wrapText="1"/>
      <protection/>
    </xf>
    <xf numFmtId="0" fontId="24" fillId="0" borderId="25" xfId="0" applyFont="1" applyBorder="1" applyAlignment="1">
      <alignment horizontal="centerContinuous"/>
    </xf>
    <xf numFmtId="0" fontId="20" fillId="0" borderId="1" xfId="21" applyFont="1" applyBorder="1" applyAlignment="1">
      <alignment horizontal="left"/>
      <protection/>
    </xf>
    <xf numFmtId="4" fontId="20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26" xfId="0" applyFont="1" applyFill="1" applyBorder="1" applyAlignment="1">
      <alignment horizontal="right"/>
    </xf>
    <xf numFmtId="0" fontId="9" fillId="0" borderId="2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27" xfId="0" applyFont="1" applyBorder="1" applyAlignment="1">
      <alignment/>
    </xf>
    <xf numFmtId="0" fontId="20" fillId="0" borderId="28" xfId="0" applyFont="1" applyBorder="1" applyAlignment="1">
      <alignment horizontal="center"/>
    </xf>
    <xf numFmtId="180" fontId="20" fillId="0" borderId="15" xfId="0" applyNumberFormat="1" applyFont="1" applyFill="1" applyBorder="1" applyAlignment="1">
      <alignment horizontal="center"/>
    </xf>
    <xf numFmtId="180" fontId="20" fillId="0" borderId="9" xfId="0" applyNumberFormat="1" applyFont="1" applyBorder="1" applyAlignment="1">
      <alignment horizontal="center"/>
    </xf>
    <xf numFmtId="0" fontId="20" fillId="0" borderId="9" xfId="21" applyFont="1" applyBorder="1" applyAlignment="1">
      <alignment horizontal="left"/>
      <protection/>
    </xf>
    <xf numFmtId="4" fontId="20" fillId="0" borderId="9" xfId="0" applyNumberFormat="1" applyFont="1" applyFill="1" applyBorder="1" applyAlignment="1">
      <alignment/>
    </xf>
    <xf numFmtId="0" fontId="20" fillId="0" borderId="29" xfId="0" applyFont="1" applyFill="1" applyBorder="1" applyAlignment="1">
      <alignment horizontal="right"/>
    </xf>
    <xf numFmtId="0" fontId="20" fillId="0" borderId="30" xfId="0" applyFont="1" applyFill="1" applyBorder="1" applyAlignment="1">
      <alignment/>
    </xf>
    <xf numFmtId="0" fontId="20" fillId="0" borderId="30" xfId="0" applyFont="1" applyBorder="1" applyAlignment="1">
      <alignment/>
    </xf>
    <xf numFmtId="180" fontId="20" fillId="0" borderId="7" xfId="0" applyNumberFormat="1" applyFont="1" applyBorder="1" applyAlignment="1">
      <alignment horizontal="center"/>
    </xf>
    <xf numFmtId="0" fontId="20" fillId="0" borderId="9" xfId="21" applyFont="1" applyFill="1" applyBorder="1" applyAlignment="1">
      <alignment horizontal="left"/>
      <protection/>
    </xf>
    <xf numFmtId="0" fontId="9" fillId="0" borderId="31" xfId="0" applyFont="1" applyBorder="1" applyAlignment="1">
      <alignment/>
    </xf>
    <xf numFmtId="0" fontId="20" fillId="0" borderId="25" xfId="0" applyFont="1" applyBorder="1" applyAlignment="1">
      <alignment horizontal="center"/>
    </xf>
    <xf numFmtId="180" fontId="20" fillId="0" borderId="1" xfId="0" applyNumberFormat="1" applyFont="1" applyBorder="1" applyAlignment="1">
      <alignment horizontal="center"/>
    </xf>
    <xf numFmtId="4" fontId="20" fillId="0" borderId="1" xfId="0" applyNumberFormat="1" applyFont="1" applyFill="1" applyBorder="1" applyAlignment="1">
      <alignment/>
    </xf>
    <xf numFmtId="4" fontId="20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4" fontId="20" fillId="0" borderId="26" xfId="0" applyNumberFormat="1" applyFont="1" applyFill="1" applyBorder="1" applyAlignment="1">
      <alignment horizontal="right"/>
    </xf>
    <xf numFmtId="4" fontId="20" fillId="0" borderId="2" xfId="0" applyNumberFormat="1" applyFont="1" applyFill="1" applyBorder="1" applyAlignment="1">
      <alignment horizontal="center"/>
    </xf>
    <xf numFmtId="4" fontId="20" fillId="0" borderId="27" xfId="0" applyNumberFormat="1" applyFont="1" applyFill="1" applyBorder="1" applyAlignment="1">
      <alignment horizontal="center"/>
    </xf>
    <xf numFmtId="4" fontId="20" fillId="6" borderId="27" xfId="0" applyNumberFormat="1" applyFont="1" applyFill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0" fillId="0" borderId="7" xfId="21" applyFont="1" applyFill="1" applyBorder="1" applyAlignment="1">
      <alignment horizontal="left"/>
      <protection/>
    </xf>
    <xf numFmtId="0" fontId="20" fillId="0" borderId="33" xfId="0" applyFont="1" applyFill="1" applyBorder="1" applyAlignment="1">
      <alignment horizontal="right"/>
    </xf>
    <xf numFmtId="0" fontId="20" fillId="0" borderId="8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8" xfId="0" applyFont="1" applyBorder="1" applyAlignment="1">
      <alignment/>
    </xf>
    <xf numFmtId="0" fontId="20" fillId="0" borderId="34" xfId="0" applyFont="1" applyBorder="1" applyAlignment="1">
      <alignment/>
    </xf>
    <xf numFmtId="0" fontId="9" fillId="0" borderId="8" xfId="0" applyFont="1" applyBorder="1" applyAlignment="1">
      <alignment/>
    </xf>
    <xf numFmtId="0" fontId="24" fillId="0" borderId="28" xfId="0" applyFont="1" applyFill="1" applyBorder="1" applyAlignment="1">
      <alignment horizontal="left"/>
    </xf>
    <xf numFmtId="0" fontId="24" fillId="0" borderId="2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20" fillId="0" borderId="18" xfId="0" applyFont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26" xfId="0" applyFont="1" applyFill="1" applyBorder="1" applyAlignment="1">
      <alignment horizontal="right"/>
    </xf>
    <xf numFmtId="0" fontId="20" fillId="0" borderId="2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7" xfId="0" applyFont="1" applyBorder="1" applyAlignment="1">
      <alignment/>
    </xf>
    <xf numFmtId="0" fontId="20" fillId="0" borderId="7" xfId="0" applyFont="1" applyFill="1" applyBorder="1" applyAlignment="1">
      <alignment/>
    </xf>
    <xf numFmtId="0" fontId="20" fillId="0" borderId="7" xfId="0" applyFont="1" applyBorder="1" applyAlignment="1">
      <alignment/>
    </xf>
    <xf numFmtId="0" fontId="20" fillId="0" borderId="4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4" fontId="20" fillId="0" borderId="2" xfId="0" applyNumberFormat="1" applyFont="1" applyFill="1" applyBorder="1" applyAlignment="1">
      <alignment/>
    </xf>
    <xf numFmtId="4" fontId="20" fillId="0" borderId="27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4" fontId="20" fillId="0" borderId="29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/>
    </xf>
    <xf numFmtId="4" fontId="20" fillId="0" borderId="30" xfId="0" applyNumberFormat="1" applyFont="1" applyFill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30" xfId="0" applyNumberFormat="1" applyFont="1" applyBorder="1" applyAlignment="1">
      <alignment/>
    </xf>
    <xf numFmtId="0" fontId="24" fillId="0" borderId="17" xfId="0" applyFont="1" applyFill="1" applyBorder="1" applyAlignment="1">
      <alignment horizontal="center"/>
    </xf>
    <xf numFmtId="4" fontId="20" fillId="0" borderId="33" xfId="0" applyNumberFormat="1" applyFont="1" applyFill="1" applyBorder="1" applyAlignment="1">
      <alignment horizontal="right"/>
    </xf>
    <xf numFmtId="4" fontId="20" fillId="0" borderId="8" xfId="0" applyNumberFormat="1" applyFont="1" applyFill="1" applyBorder="1" applyAlignment="1">
      <alignment/>
    </xf>
    <xf numFmtId="4" fontId="20" fillId="0" borderId="34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35" xfId="0" applyFont="1" applyBorder="1" applyAlignment="1">
      <alignment horizontal="centerContinuous"/>
    </xf>
    <xf numFmtId="0" fontId="20" fillId="0" borderId="9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right"/>
    </xf>
    <xf numFmtId="0" fontId="20" fillId="0" borderId="14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31" xfId="0" applyFont="1" applyBorder="1" applyAlignment="1">
      <alignment/>
    </xf>
    <xf numFmtId="0" fontId="9" fillId="0" borderId="14" xfId="0" applyFont="1" applyBorder="1" applyAlignment="1">
      <alignment/>
    </xf>
    <xf numFmtId="180" fontId="20" fillId="0" borderId="15" xfId="0" applyNumberFormat="1" applyFont="1" applyFill="1" applyBorder="1" applyAlignment="1" quotePrefix="1">
      <alignment horizontal="center"/>
    </xf>
    <xf numFmtId="2" fontId="20" fillId="0" borderId="7" xfId="0" applyNumberFormat="1" applyFont="1" applyFill="1" applyBorder="1" applyAlignment="1">
      <alignment/>
    </xf>
    <xf numFmtId="0" fontId="20" fillId="0" borderId="28" xfId="0" applyFont="1" applyFill="1" applyBorder="1" applyAlignment="1">
      <alignment horizontal="center"/>
    </xf>
    <xf numFmtId="4" fontId="33" fillId="0" borderId="9" xfId="0" applyNumberFormat="1" applyFont="1" applyFill="1" applyBorder="1" applyAlignment="1">
      <alignment horizontal="right"/>
    </xf>
    <xf numFmtId="2" fontId="20" fillId="0" borderId="24" xfId="21" applyNumberFormat="1" applyFont="1" applyFill="1" applyBorder="1" applyAlignment="1">
      <alignment horizontal="center"/>
      <protection/>
    </xf>
    <xf numFmtId="2" fontId="20" fillId="0" borderId="5" xfId="21" applyNumberFormat="1" applyFont="1" applyFill="1" applyBorder="1" applyAlignment="1">
      <alignment horizontal="center"/>
      <protection/>
    </xf>
    <xf numFmtId="0" fontId="20" fillId="0" borderId="7" xfId="0" applyFont="1" applyFill="1" applyBorder="1" applyAlignment="1">
      <alignment horizontal="center"/>
    </xf>
    <xf numFmtId="4" fontId="33" fillId="0" borderId="33" xfId="0" applyNumberFormat="1" applyFont="1" applyFill="1" applyBorder="1" applyAlignment="1">
      <alignment horizontal="right"/>
    </xf>
    <xf numFmtId="4" fontId="33" fillId="0" borderId="29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/>
    </xf>
    <xf numFmtId="0" fontId="20" fillId="0" borderId="33" xfId="0" applyFont="1" applyFill="1" applyBorder="1" applyAlignment="1">
      <alignment/>
    </xf>
    <xf numFmtId="180" fontId="20" fillId="0" borderId="9" xfId="0" applyNumberFormat="1" applyFont="1" applyFill="1" applyBorder="1" applyAlignment="1">
      <alignment horizontal="center"/>
    </xf>
    <xf numFmtId="0" fontId="33" fillId="0" borderId="9" xfId="0" applyFont="1" applyFill="1" applyBorder="1" applyAlignment="1">
      <alignment horizontal="right"/>
    </xf>
    <xf numFmtId="2" fontId="33" fillId="0" borderId="29" xfId="0" applyNumberFormat="1" applyFont="1" applyFill="1" applyBorder="1" applyAlignment="1">
      <alignment horizontal="right"/>
    </xf>
    <xf numFmtId="180" fontId="20" fillId="0" borderId="1" xfId="0" applyNumberFormat="1" applyFont="1" applyFill="1" applyBorder="1" applyAlignment="1">
      <alignment horizontal="center"/>
    </xf>
    <xf numFmtId="2" fontId="33" fillId="0" borderId="23" xfId="21" applyNumberFormat="1" applyFont="1" applyFill="1" applyBorder="1" applyAlignment="1">
      <alignment horizontal="right"/>
      <protection/>
    </xf>
    <xf numFmtId="172" fontId="20" fillId="0" borderId="24" xfId="21" applyNumberFormat="1" applyFont="1" applyFill="1" applyBorder="1" applyAlignment="1">
      <alignment horizontal="center"/>
      <protection/>
    </xf>
    <xf numFmtId="2" fontId="20" fillId="0" borderId="1" xfId="0" applyNumberFormat="1" applyFont="1" applyFill="1" applyBorder="1" applyAlignment="1">
      <alignment/>
    </xf>
    <xf numFmtId="2" fontId="33" fillId="0" borderId="9" xfId="0" applyNumberFormat="1" applyFont="1" applyFill="1" applyBorder="1" applyAlignment="1">
      <alignment horizontal="right"/>
    </xf>
    <xf numFmtId="4" fontId="20" fillId="0" borderId="9" xfId="0" applyNumberFormat="1" applyFont="1" applyFill="1" applyBorder="1" applyAlignment="1">
      <alignment horizontal="right"/>
    </xf>
    <xf numFmtId="2" fontId="33" fillId="0" borderId="33" xfId="0" applyNumberFormat="1" applyFont="1" applyFill="1" applyBorder="1" applyAlignment="1">
      <alignment horizontal="right"/>
    </xf>
    <xf numFmtId="2" fontId="33" fillId="0" borderId="9" xfId="21" applyNumberFormat="1" applyFont="1" applyFill="1" applyBorder="1" applyAlignment="1">
      <alignment horizontal="right"/>
      <protection/>
    </xf>
    <xf numFmtId="2" fontId="20" fillId="0" borderId="8" xfId="21" applyNumberFormat="1" applyFont="1" applyFill="1" applyBorder="1" applyAlignment="1">
      <alignment horizontal="center"/>
      <protection/>
    </xf>
    <xf numFmtId="2" fontId="33" fillId="0" borderId="29" xfId="21" applyNumberFormat="1" applyFont="1" applyFill="1" applyBorder="1" applyAlignment="1">
      <alignment horizontal="right"/>
      <protection/>
    </xf>
    <xf numFmtId="2" fontId="20" fillId="0" borderId="2" xfId="21" applyNumberFormat="1" applyFont="1" applyFill="1" applyBorder="1" applyAlignment="1">
      <alignment horizontal="center"/>
      <protection/>
    </xf>
    <xf numFmtId="2" fontId="20" fillId="0" borderId="27" xfId="21" applyNumberFormat="1" applyFont="1" applyFill="1" applyBorder="1" applyAlignment="1">
      <alignment horizontal="center"/>
      <protection/>
    </xf>
    <xf numFmtId="2" fontId="20" fillId="0" borderId="34" xfId="21" applyNumberFormat="1" applyFont="1" applyFill="1" applyBorder="1" applyAlignment="1">
      <alignment horizontal="center"/>
      <protection/>
    </xf>
    <xf numFmtId="0" fontId="20" fillId="0" borderId="25" xfId="0" applyFont="1" applyFill="1" applyBorder="1" applyAlignment="1">
      <alignment horizontal="center"/>
    </xf>
    <xf numFmtId="0" fontId="20" fillId="0" borderId="1" xfId="21" applyFont="1" applyFill="1" applyBorder="1" applyAlignment="1">
      <alignment horizontal="left"/>
      <protection/>
    </xf>
    <xf numFmtId="180" fontId="20" fillId="0" borderId="17" xfId="0" applyNumberFormat="1" applyFont="1" applyFill="1" applyBorder="1" applyAlignment="1">
      <alignment horizontal="center"/>
    </xf>
    <xf numFmtId="4" fontId="20" fillId="0" borderId="37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right"/>
    </xf>
    <xf numFmtId="0" fontId="20" fillId="0" borderId="28" xfId="0" applyFont="1" applyFill="1" applyBorder="1" applyAlignment="1">
      <alignment/>
    </xf>
    <xf numFmtId="0" fontId="20" fillId="0" borderId="28" xfId="0" applyFont="1" applyBorder="1" applyAlignment="1">
      <alignment/>
    </xf>
    <xf numFmtId="180" fontId="21" fillId="0" borderId="9" xfId="0" applyNumberFormat="1" applyFont="1" applyFill="1" applyBorder="1" applyAlignment="1">
      <alignment horizontal="center"/>
    </xf>
    <xf numFmtId="0" fontId="20" fillId="0" borderId="32" xfId="0" applyFont="1" applyFill="1" applyBorder="1" applyAlignment="1">
      <alignment/>
    </xf>
    <xf numFmtId="0" fontId="20" fillId="0" borderId="32" xfId="0" applyFont="1" applyBorder="1" applyAlignment="1">
      <alignment/>
    </xf>
    <xf numFmtId="0" fontId="21" fillId="0" borderId="15" xfId="0" applyFont="1" applyFill="1" applyBorder="1" applyAlignment="1">
      <alignment horizontal="center"/>
    </xf>
    <xf numFmtId="2" fontId="20" fillId="0" borderId="23" xfId="21" applyNumberFormat="1" applyFont="1" applyFill="1" applyBorder="1" applyAlignment="1">
      <alignment horizontal="right"/>
      <protection/>
    </xf>
    <xf numFmtId="2" fontId="20" fillId="0" borderId="33" xfId="0" applyNumberFormat="1" applyFont="1" applyFill="1" applyBorder="1" applyAlignment="1">
      <alignment horizontal="right"/>
    </xf>
    <xf numFmtId="173" fontId="20" fillId="0" borderId="1" xfId="0" applyNumberFormat="1" applyFont="1" applyBorder="1" applyAlignment="1">
      <alignment/>
    </xf>
    <xf numFmtId="0" fontId="20" fillId="0" borderId="0" xfId="0" applyFont="1" applyFill="1" applyBorder="1" applyAlignment="1">
      <alignment horizontal="right"/>
    </xf>
    <xf numFmtId="4" fontId="20" fillId="0" borderId="2" xfId="0" applyNumberFormat="1" applyFont="1" applyFill="1" applyBorder="1" applyAlignment="1">
      <alignment horizontal="right"/>
    </xf>
    <xf numFmtId="4" fontId="20" fillId="0" borderId="25" xfId="0" applyNumberFormat="1" applyFont="1" applyFill="1" applyBorder="1" applyAlignment="1">
      <alignment/>
    </xf>
    <xf numFmtId="4" fontId="20" fillId="0" borderId="14" xfId="0" applyNumberFormat="1" applyFont="1" applyFill="1" applyBorder="1" applyAlignment="1">
      <alignment horizontal="right"/>
    </xf>
    <xf numFmtId="4" fontId="20" fillId="0" borderId="35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 horizontal="right"/>
    </xf>
    <xf numFmtId="4" fontId="20" fillId="0" borderId="38" xfId="0" applyNumberFormat="1" applyFont="1" applyFill="1" applyBorder="1" applyAlignment="1">
      <alignment/>
    </xf>
    <xf numFmtId="4" fontId="20" fillId="0" borderId="39" xfId="0" applyNumberFormat="1" applyFont="1" applyFill="1" applyBorder="1" applyAlignment="1">
      <alignment/>
    </xf>
    <xf numFmtId="0" fontId="24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20" fillId="0" borderId="9" xfId="0" applyFont="1" applyFill="1" applyBorder="1" applyAlignment="1">
      <alignment/>
    </xf>
    <xf numFmtId="2" fontId="33" fillId="0" borderId="26" xfId="21" applyNumberFormat="1" applyFont="1" applyFill="1" applyBorder="1" applyAlignment="1">
      <alignment horizontal="right"/>
      <protection/>
    </xf>
    <xf numFmtId="180" fontId="20" fillId="0" borderId="4" xfId="0" applyNumberFormat="1" applyFont="1" applyFill="1" applyBorder="1" applyAlignment="1">
      <alignment horizontal="center"/>
    </xf>
    <xf numFmtId="4" fontId="33" fillId="0" borderId="9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right"/>
    </xf>
    <xf numFmtId="2" fontId="20" fillId="0" borderId="30" xfId="0" applyNumberFormat="1" applyFont="1" applyFill="1" applyBorder="1" applyAlignment="1">
      <alignment/>
    </xf>
    <xf numFmtId="2" fontId="20" fillId="0" borderId="30" xfId="0" applyNumberFormat="1" applyFont="1" applyBorder="1" applyAlignment="1">
      <alignment/>
    </xf>
    <xf numFmtId="0" fontId="20" fillId="0" borderId="40" xfId="0" applyFont="1" applyBorder="1" applyAlignment="1">
      <alignment horizontal="center"/>
    </xf>
    <xf numFmtId="2" fontId="20" fillId="0" borderId="16" xfId="0" applyNumberFormat="1" applyFont="1" applyFill="1" applyBorder="1" applyAlignment="1">
      <alignment/>
    </xf>
    <xf numFmtId="2" fontId="20" fillId="0" borderId="41" xfId="0" applyNumberFormat="1" applyFont="1" applyFill="1" applyBorder="1" applyAlignment="1">
      <alignment horizontal="right"/>
    </xf>
    <xf numFmtId="2" fontId="20" fillId="0" borderId="21" xfId="0" applyNumberFormat="1" applyFont="1" applyFill="1" applyBorder="1" applyAlignment="1">
      <alignment/>
    </xf>
    <xf numFmtId="2" fontId="20" fillId="0" borderId="42" xfId="0" applyNumberFormat="1" applyFont="1" applyFill="1" applyBorder="1" applyAlignment="1">
      <alignment/>
    </xf>
    <xf numFmtId="2" fontId="20" fillId="0" borderId="21" xfId="0" applyNumberFormat="1" applyFont="1" applyBorder="1" applyAlignment="1">
      <alignment/>
    </xf>
    <xf numFmtId="2" fontId="20" fillId="0" borderId="42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24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180" fontId="20" fillId="0" borderId="7" xfId="0" applyNumberFormat="1" applyFont="1" applyFill="1" applyBorder="1" applyAlignment="1">
      <alignment horizontal="center"/>
    </xf>
    <xf numFmtId="0" fontId="33" fillId="0" borderId="29" xfId="0" applyFont="1" applyFill="1" applyBorder="1" applyAlignment="1">
      <alignment horizontal="right"/>
    </xf>
    <xf numFmtId="4" fontId="20" fillId="0" borderId="3" xfId="0" applyNumberFormat="1" applyFont="1" applyFill="1" applyBorder="1" applyAlignment="1">
      <alignment/>
    </xf>
    <xf numFmtId="4" fontId="20" fillId="0" borderId="2" xfId="0" applyNumberFormat="1" applyFont="1" applyBorder="1" applyAlignment="1">
      <alignment/>
    </xf>
    <xf numFmtId="4" fontId="20" fillId="0" borderId="27" xfId="0" applyNumberFormat="1" applyFont="1" applyBorder="1" applyAlignment="1">
      <alignment/>
    </xf>
    <xf numFmtId="0" fontId="24" fillId="0" borderId="7" xfId="0" applyFont="1" applyFill="1" applyBorder="1" applyAlignment="1">
      <alignment horizontal="center"/>
    </xf>
    <xf numFmtId="2" fontId="20" fillId="0" borderId="8" xfId="0" applyNumberFormat="1" applyFont="1" applyFill="1" applyBorder="1" applyAlignment="1">
      <alignment/>
    </xf>
    <xf numFmtId="2" fontId="20" fillId="0" borderId="34" xfId="0" applyNumberFormat="1" applyFont="1" applyFill="1" applyBorder="1" applyAlignment="1">
      <alignment/>
    </xf>
    <xf numFmtId="2" fontId="20" fillId="0" borderId="34" xfId="0" applyNumberFormat="1" applyFont="1" applyBorder="1" applyAlignment="1">
      <alignment/>
    </xf>
    <xf numFmtId="2" fontId="20" fillId="0" borderId="29" xfId="21" applyNumberFormat="1" applyFont="1" applyFill="1" applyBorder="1" applyAlignment="1">
      <alignment horizontal="right"/>
      <protection/>
    </xf>
    <xf numFmtId="0" fontId="20" fillId="0" borderId="9" xfId="0" applyFont="1" applyFill="1" applyBorder="1" applyAlignment="1" quotePrefix="1">
      <alignment horizontal="center"/>
    </xf>
    <xf numFmtId="2" fontId="20" fillId="0" borderId="33" xfId="21" applyNumberFormat="1" applyFont="1" applyFill="1" applyBorder="1" applyAlignment="1">
      <alignment horizontal="right"/>
      <protection/>
    </xf>
    <xf numFmtId="2" fontId="20" fillId="0" borderId="26" xfId="21" applyNumberFormat="1" applyFont="1" applyFill="1" applyBorder="1" applyAlignment="1">
      <alignment horizontal="right"/>
      <protection/>
    </xf>
    <xf numFmtId="0" fontId="20" fillId="0" borderId="9" xfId="0" applyFont="1" applyFill="1" applyBorder="1" applyAlignment="1">
      <alignment horizontal="right"/>
    </xf>
    <xf numFmtId="180" fontId="20" fillId="0" borderId="9" xfId="0" applyNumberFormat="1" applyFont="1" applyFill="1" applyBorder="1" applyAlignment="1" quotePrefix="1">
      <alignment horizontal="center"/>
    </xf>
    <xf numFmtId="180" fontId="20" fillId="0" borderId="9" xfId="0" applyNumberFormat="1" applyFont="1" applyBorder="1" applyAlignment="1" quotePrefix="1">
      <alignment horizontal="center"/>
    </xf>
    <xf numFmtId="2" fontId="20" fillId="0" borderId="9" xfId="0" applyNumberFormat="1" applyFont="1" applyFill="1" applyBorder="1" applyAlignment="1">
      <alignment horizontal="right"/>
    </xf>
    <xf numFmtId="0" fontId="20" fillId="0" borderId="9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2" fontId="20" fillId="0" borderId="3" xfId="0" applyNumberFormat="1" applyFont="1" applyFill="1" applyBorder="1" applyAlignment="1">
      <alignment/>
    </xf>
    <xf numFmtId="4" fontId="20" fillId="0" borderId="3" xfId="0" applyNumberFormat="1" applyFont="1" applyBorder="1" applyAlignment="1">
      <alignment/>
    </xf>
    <xf numFmtId="2" fontId="20" fillId="0" borderId="14" xfId="0" applyNumberFormat="1" applyFont="1" applyFill="1" applyBorder="1" applyAlignment="1">
      <alignment horizontal="right"/>
    </xf>
    <xf numFmtId="4" fontId="20" fillId="0" borderId="10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2" fontId="20" fillId="0" borderId="21" xfId="0" applyNumberFormat="1" applyFont="1" applyFill="1" applyBorder="1" applyAlignment="1">
      <alignment horizontal="right"/>
    </xf>
    <xf numFmtId="0" fontId="20" fillId="0" borderId="21" xfId="0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0" fillId="0" borderId="8" xfId="0" applyNumberFormat="1" applyFont="1" applyBorder="1" applyAlignment="1">
      <alignment/>
    </xf>
    <xf numFmtId="0" fontId="20" fillId="0" borderId="43" xfId="0" applyFont="1" applyFill="1" applyBorder="1" applyAlignment="1">
      <alignment/>
    </xf>
    <xf numFmtId="0" fontId="20" fillId="0" borderId="44" xfId="0" applyFont="1" applyBorder="1" applyAlignment="1">
      <alignment/>
    </xf>
    <xf numFmtId="0" fontId="24" fillId="5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20" fillId="5" borderId="1" xfId="21" applyFont="1" applyFill="1" applyBorder="1" applyAlignment="1">
      <alignment horizontal="left"/>
      <protection/>
    </xf>
    <xf numFmtId="4" fontId="26" fillId="5" borderId="3" xfId="0" applyNumberFormat="1" applyFont="1" applyFill="1" applyBorder="1" applyAlignment="1">
      <alignment/>
    </xf>
    <xf numFmtId="4" fontId="26" fillId="5" borderId="1" xfId="0" applyNumberFormat="1" applyFont="1" applyFill="1" applyBorder="1" applyAlignment="1">
      <alignment/>
    </xf>
    <xf numFmtId="4" fontId="26" fillId="0" borderId="3" xfId="0" applyNumberFormat="1" applyFont="1" applyFill="1" applyBorder="1" applyAlignment="1">
      <alignment/>
    </xf>
    <xf numFmtId="0" fontId="24" fillId="5" borderId="9" xfId="0" applyFont="1" applyFill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20" fillId="5" borderId="9" xfId="21" applyFont="1" applyFill="1" applyBorder="1" applyAlignment="1">
      <alignment horizontal="left"/>
      <protection/>
    </xf>
    <xf numFmtId="4" fontId="26" fillId="5" borderId="10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0" fontId="24" fillId="5" borderId="7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20" fillId="5" borderId="7" xfId="21" applyFont="1" applyFill="1" applyBorder="1" applyAlignment="1">
      <alignment horizontal="left"/>
      <protection/>
    </xf>
    <xf numFmtId="4" fontId="26" fillId="5" borderId="16" xfId="0" applyNumberFormat="1" applyFont="1" applyFill="1" applyBorder="1" applyAlignment="1">
      <alignment/>
    </xf>
    <xf numFmtId="4" fontId="26" fillId="0" borderId="16" xfId="0" applyNumberFormat="1" applyFont="1" applyFill="1" applyBorder="1" applyAlignment="1">
      <alignment/>
    </xf>
    <xf numFmtId="0" fontId="24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Alignment="1">
      <alignment/>
    </xf>
    <xf numFmtId="0" fontId="10" fillId="0" borderId="0" xfId="0" applyFont="1" applyBorder="1" applyAlignment="1">
      <alignment horizontal="left"/>
    </xf>
    <xf numFmtId="0" fontId="20" fillId="0" borderId="0" xfId="21" applyFont="1" applyBorder="1" applyAlignment="1">
      <alignment horizontal="center"/>
      <protection/>
    </xf>
    <xf numFmtId="0" fontId="20" fillId="0" borderId="0" xfId="21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10" fillId="0" borderId="28" xfId="0" applyFont="1" applyBorder="1" applyAlignment="1">
      <alignment/>
    </xf>
    <xf numFmtId="0" fontId="26" fillId="0" borderId="45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48" xfId="0" applyFont="1" applyFill="1" applyBorder="1" applyAlignment="1">
      <alignment/>
    </xf>
    <xf numFmtId="4" fontId="26" fillId="0" borderId="49" xfId="0" applyNumberFormat="1" applyFont="1" applyFill="1" applyBorder="1" applyAlignment="1">
      <alignment/>
    </xf>
    <xf numFmtId="4" fontId="9" fillId="0" borderId="49" xfId="0" applyNumberFormat="1" applyFont="1" applyFill="1" applyBorder="1" applyAlignment="1">
      <alignment/>
    </xf>
    <xf numFmtId="4" fontId="9" fillId="0" borderId="50" xfId="0" applyNumberFormat="1" applyFont="1" applyFill="1" applyBorder="1" applyAlignment="1">
      <alignment/>
    </xf>
    <xf numFmtId="0" fontId="35" fillId="0" borderId="51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52" xfId="0" applyNumberFormat="1" applyFont="1" applyFill="1" applyBorder="1" applyAlignment="1">
      <alignment/>
    </xf>
    <xf numFmtId="0" fontId="18" fillId="0" borderId="51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9" fillId="0" borderId="53" xfId="0" applyFont="1" applyFill="1" applyBorder="1" applyAlignment="1">
      <alignment/>
    </xf>
    <xf numFmtId="4" fontId="9" fillId="0" borderId="54" xfId="0" applyNumberFormat="1" applyFont="1" applyFill="1" applyBorder="1" applyAlignment="1">
      <alignment horizontal="right"/>
    </xf>
    <xf numFmtId="4" fontId="9" fillId="0" borderId="54" xfId="0" applyNumberFormat="1" applyFont="1" applyFill="1" applyBorder="1" applyAlignment="1">
      <alignment/>
    </xf>
    <xf numFmtId="4" fontId="9" fillId="0" borderId="55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4" fontId="35" fillId="0" borderId="52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2" fontId="35" fillId="0" borderId="0" xfId="0" applyNumberFormat="1" applyFont="1" applyFill="1" applyBorder="1" applyAlignment="1">
      <alignment/>
    </xf>
    <xf numFmtId="0" fontId="32" fillId="0" borderId="51" xfId="0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2" fillId="0" borderId="52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4" fontId="9" fillId="0" borderId="5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4" fontId="9" fillId="0" borderId="55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 horizontal="right"/>
    </xf>
    <xf numFmtId="0" fontId="32" fillId="0" borderId="53" xfId="0" applyFont="1" applyFill="1" applyBorder="1" applyAlignment="1">
      <alignment/>
    </xf>
    <xf numFmtId="4" fontId="32" fillId="0" borderId="54" xfId="0" applyNumberFormat="1" applyFont="1" applyFill="1" applyBorder="1" applyAlignment="1">
      <alignment/>
    </xf>
    <xf numFmtId="4" fontId="22" fillId="0" borderId="55" xfId="0" applyNumberFormat="1" applyFont="1" applyFill="1" applyBorder="1" applyAlignment="1">
      <alignment/>
    </xf>
    <xf numFmtId="0" fontId="25" fillId="0" borderId="51" xfId="0" applyFont="1" applyFill="1" applyBorder="1" applyAlignment="1">
      <alignment/>
    </xf>
    <xf numFmtId="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51" xfId="0" applyFont="1" applyFill="1" applyBorder="1" applyAlignment="1">
      <alignment/>
    </xf>
    <xf numFmtId="0" fontId="22" fillId="0" borderId="53" xfId="0" applyFont="1" applyFill="1" applyBorder="1" applyAlignment="1">
      <alignment/>
    </xf>
    <xf numFmtId="4" fontId="22" fillId="0" borderId="54" xfId="0" applyNumberFormat="1" applyFont="1" applyFill="1" applyBorder="1" applyAlignment="1">
      <alignment horizontal="right"/>
    </xf>
    <xf numFmtId="4" fontId="22" fillId="0" borderId="54" xfId="0" applyNumberFormat="1" applyFont="1" applyFill="1" applyBorder="1" applyAlignment="1">
      <alignment/>
    </xf>
    <xf numFmtId="4" fontId="11" fillId="0" borderId="54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0" fontId="9" fillId="0" borderId="30" xfId="0" applyFont="1" applyBorder="1" applyAlignment="1">
      <alignment/>
    </xf>
    <xf numFmtId="2" fontId="9" fillId="0" borderId="30" xfId="0" applyNumberFormat="1" applyFont="1" applyBorder="1" applyAlignment="1">
      <alignment horizontal="center"/>
    </xf>
    <xf numFmtId="0" fontId="9" fillId="0" borderId="42" xfId="0" applyFont="1" applyBorder="1" applyAlignment="1">
      <alignment/>
    </xf>
    <xf numFmtId="2" fontId="9" fillId="0" borderId="4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2" fontId="9" fillId="0" borderId="57" xfId="0" applyNumberFormat="1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/>
    </xf>
    <xf numFmtId="0" fontId="35" fillId="0" borderId="30" xfId="0" applyFont="1" applyBorder="1" applyAlignment="1">
      <alignment horizontal="center"/>
    </xf>
    <xf numFmtId="2" fontId="35" fillId="0" borderId="30" xfId="0" applyNumberFormat="1" applyFont="1" applyBorder="1" applyAlignment="1">
      <alignment horizontal="center"/>
    </xf>
    <xf numFmtId="2" fontId="35" fillId="0" borderId="60" xfId="0" applyNumberFormat="1" applyFont="1" applyBorder="1" applyAlignment="1">
      <alignment horizontal="center"/>
    </xf>
    <xf numFmtId="0" fontId="9" fillId="0" borderId="61" xfId="0" applyFont="1" applyBorder="1" applyAlignment="1">
      <alignment/>
    </xf>
    <xf numFmtId="0" fontId="9" fillId="0" borderId="62" xfId="0" applyFont="1" applyBorder="1" applyAlignment="1">
      <alignment horizontal="center"/>
    </xf>
    <xf numFmtId="2" fontId="35" fillId="0" borderId="62" xfId="0" applyNumberFormat="1" applyFont="1" applyBorder="1" applyAlignment="1">
      <alignment horizontal="center"/>
    </xf>
    <xf numFmtId="2" fontId="35" fillId="0" borderId="63" xfId="0" applyNumberFormat="1" applyFont="1" applyBorder="1" applyAlignment="1">
      <alignment horizontal="center"/>
    </xf>
    <xf numFmtId="0" fontId="9" fillId="0" borderId="2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/>
    </xf>
    <xf numFmtId="4" fontId="10" fillId="0" borderId="18" xfId="0" applyNumberFormat="1" applyFont="1" applyBorder="1" applyAlignment="1">
      <alignment/>
    </xf>
    <xf numFmtId="0" fontId="10" fillId="0" borderId="18" xfId="0" applyFont="1" applyBorder="1" applyAlignment="1">
      <alignment horizontal="right"/>
    </xf>
    <xf numFmtId="4" fontId="13" fillId="0" borderId="18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8" fillId="0" borderId="0" xfId="22" applyFont="1" applyAlignment="1">
      <alignment horizontal="center"/>
      <protection/>
    </xf>
    <xf numFmtId="0" fontId="10" fillId="0" borderId="19" xfId="22" applyFont="1" applyBorder="1" applyAlignment="1">
      <alignment horizontal="center"/>
      <protection/>
    </xf>
    <xf numFmtId="0" fontId="10" fillId="0" borderId="5" xfId="22" applyFont="1" applyBorder="1" applyAlignment="1">
      <alignment horizontal="center"/>
      <protection/>
    </xf>
    <xf numFmtId="0" fontId="10" fillId="0" borderId="6" xfId="22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4" fillId="0" borderId="4" xfId="21" applyFont="1" applyFill="1" applyBorder="1" applyAlignment="1">
      <alignment horizontal="center"/>
      <protection/>
    </xf>
    <xf numFmtId="0" fontId="24" fillId="0" borderId="2" xfId="21" applyFont="1" applyFill="1" applyBorder="1" applyAlignment="1">
      <alignment horizontal="center"/>
      <protection/>
    </xf>
    <xf numFmtId="0" fontId="24" fillId="0" borderId="3" xfId="21" applyFont="1" applyFill="1" applyBorder="1" applyAlignment="1">
      <alignment horizontal="center"/>
      <protection/>
    </xf>
    <xf numFmtId="0" fontId="30" fillId="0" borderId="0" xfId="0" applyFont="1" applyBorder="1" applyAlignment="1">
      <alignment horizontal="center"/>
    </xf>
    <xf numFmtId="0" fontId="24" fillId="0" borderId="19" xfId="21" applyFont="1" applyFill="1" applyBorder="1" applyAlignment="1">
      <alignment horizontal="center"/>
      <protection/>
    </xf>
    <xf numFmtId="0" fontId="24" fillId="0" borderId="5" xfId="21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 wrapText="1"/>
    </xf>
    <xf numFmtId="0" fontId="26" fillId="0" borderId="64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6" fillId="0" borderId="68" xfId="0" applyFont="1" applyFill="1" applyBorder="1" applyAlignment="1">
      <alignment horizontal="center"/>
    </xf>
    <xf numFmtId="0" fontId="26" fillId="0" borderId="66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</cellXfs>
  <cellStyles count="12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reja parada" xfId="21"/>
    <cellStyle name="Normal_Kopejais_parads" xfId="22"/>
    <cellStyle name="Normal_PAR1999Gadu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9"/>
  <sheetViews>
    <sheetView showZeros="0" tabSelected="1" workbookViewId="0" topLeftCell="A1">
      <pane xSplit="2" ySplit="7" topLeftCell="I2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28" sqref="Z28"/>
    </sheetView>
  </sheetViews>
  <sheetFormatPr defaultColWidth="9.140625" defaultRowHeight="12.75" outlineLevelRow="1" outlineLevelCol="1"/>
  <cols>
    <col min="1" max="1" width="2.28125" style="3" customWidth="1"/>
    <col min="2" max="2" width="35.421875" style="3" customWidth="1"/>
    <col min="3" max="3" width="12.00390625" style="3" hidden="1" customWidth="1" outlineLevel="1"/>
    <col min="4" max="4" width="12.421875" style="3" hidden="1" customWidth="1" outlineLevel="1"/>
    <col min="5" max="6" width="10.28125" style="3" hidden="1" customWidth="1" outlineLevel="1"/>
    <col min="7" max="7" width="8.140625" style="3" hidden="1" customWidth="1" outlineLevel="1"/>
    <col min="8" max="8" width="10.28125" style="3" customWidth="1" collapsed="1"/>
    <col min="9" max="9" width="10.28125" style="3" customWidth="1"/>
    <col min="10" max="10" width="11.421875" style="3" hidden="1" customWidth="1" outlineLevel="1"/>
    <col min="11" max="11" width="11.7109375" style="3" hidden="1" customWidth="1" outlineLevel="1"/>
    <col min="12" max="12" width="11.8515625" style="3" hidden="1" customWidth="1" outlineLevel="1"/>
    <col min="13" max="13" width="11.7109375" style="3" hidden="1" customWidth="1" outlineLevel="1"/>
    <col min="14" max="14" width="10.7109375" style="3" customWidth="1" collapsed="1"/>
    <col min="15" max="17" width="10.7109375" style="3" hidden="1" customWidth="1" outlineLevel="1"/>
    <col min="18" max="18" width="11.7109375" style="3" hidden="1" customWidth="1" outlineLevel="1"/>
    <col min="19" max="19" width="10.28125" style="3" customWidth="1" collapsed="1"/>
    <col min="20" max="20" width="10.28125" style="3" hidden="1" customWidth="1" outlineLevel="1"/>
    <col min="21" max="21" width="10.28125" style="3" customWidth="1" collapsed="1"/>
    <col min="22" max="23" width="10.28125" style="3" customWidth="1"/>
    <col min="24" max="24" width="8.140625" style="3" customWidth="1"/>
    <col min="25" max="16384" width="9.140625" style="3" customWidth="1"/>
  </cols>
  <sheetData>
    <row r="1" spans="2:24" ht="14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1"/>
    </row>
    <row r="2" spans="2:26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4"/>
      <c r="W2" s="4"/>
      <c r="X2" s="4"/>
      <c r="Y2" s="4"/>
      <c r="Z2" s="4"/>
    </row>
    <row r="3" spans="2:25" ht="43.5" customHeight="1">
      <c r="B3" s="570" t="s">
        <v>0</v>
      </c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</row>
    <row r="4" spans="14:26" ht="16.5" customHeight="1">
      <c r="N4" s="5"/>
      <c r="O4" s="5"/>
      <c r="P4" s="5"/>
      <c r="Q4" s="5"/>
      <c r="R4" s="5"/>
      <c r="X4" s="5"/>
      <c r="Y4" s="5"/>
      <c r="Z4" s="5" t="s">
        <v>1</v>
      </c>
    </row>
    <row r="5" spans="2:26" ht="15">
      <c r="B5" s="6"/>
      <c r="C5" s="7">
        <v>1994</v>
      </c>
      <c r="D5" s="7">
        <v>1995</v>
      </c>
      <c r="E5" s="7">
        <v>1996</v>
      </c>
      <c r="F5" s="7">
        <v>1997</v>
      </c>
      <c r="G5" s="7">
        <v>1998</v>
      </c>
      <c r="H5" s="7">
        <v>1999</v>
      </c>
      <c r="I5" s="7">
        <v>2000</v>
      </c>
      <c r="J5" s="8" t="s">
        <v>2</v>
      </c>
      <c r="K5" s="8" t="s">
        <v>3</v>
      </c>
      <c r="L5" s="9" t="s">
        <v>4</v>
      </c>
      <c r="M5" s="10" t="s">
        <v>5</v>
      </c>
      <c r="N5" s="11">
        <v>2001</v>
      </c>
      <c r="O5" s="12" t="s">
        <v>2</v>
      </c>
      <c r="P5" s="13" t="s">
        <v>3</v>
      </c>
      <c r="Q5" s="12" t="s">
        <v>4</v>
      </c>
      <c r="R5" s="14" t="s">
        <v>5</v>
      </c>
      <c r="S5" s="7">
        <v>2002</v>
      </c>
      <c r="T5" s="7">
        <v>2002</v>
      </c>
      <c r="U5" s="7">
        <v>2003</v>
      </c>
      <c r="V5" s="7">
        <v>2004</v>
      </c>
      <c r="W5" s="7">
        <v>2005</v>
      </c>
      <c r="X5" s="15">
        <v>2006</v>
      </c>
      <c r="Y5" s="15">
        <v>2007</v>
      </c>
      <c r="Z5" s="16">
        <v>2008</v>
      </c>
    </row>
    <row r="6" spans="2:28" ht="15">
      <c r="B6" s="6"/>
      <c r="C6" s="6"/>
      <c r="D6" s="6"/>
      <c r="E6" s="17" t="s">
        <v>6</v>
      </c>
      <c r="F6" s="17"/>
      <c r="G6" s="17"/>
      <c r="H6" s="571" t="s">
        <v>6</v>
      </c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3"/>
      <c r="T6" s="11" t="s">
        <v>7</v>
      </c>
      <c r="U6" s="11" t="s">
        <v>8</v>
      </c>
      <c r="V6" s="11"/>
      <c r="W6" s="11"/>
      <c r="X6" s="11"/>
      <c r="Y6" s="11"/>
      <c r="Z6" s="18"/>
      <c r="AA6" s="19"/>
      <c r="AB6" s="19"/>
    </row>
    <row r="7" spans="2:26" ht="21.75" customHeight="1">
      <c r="B7" s="20" t="s">
        <v>9</v>
      </c>
      <c r="C7" s="21">
        <v>288.9</v>
      </c>
      <c r="D7" s="21">
        <v>378.6</v>
      </c>
      <c r="E7" s="21">
        <v>408.2</v>
      </c>
      <c r="F7" s="21">
        <v>391.8</v>
      </c>
      <c r="G7" s="21">
        <v>372.6</v>
      </c>
      <c r="H7" s="21">
        <v>510.7</v>
      </c>
      <c r="I7" s="21">
        <v>570.89</v>
      </c>
      <c r="J7" s="22">
        <v>616.98</v>
      </c>
      <c r="K7" s="22">
        <v>629.6790000000001</v>
      </c>
      <c r="L7" s="22">
        <v>636.062</v>
      </c>
      <c r="M7" s="23">
        <v>712.705</v>
      </c>
      <c r="N7" s="24">
        <v>712.705</v>
      </c>
      <c r="O7" s="24">
        <v>703.46</v>
      </c>
      <c r="P7" s="24">
        <v>735.128</v>
      </c>
      <c r="Q7" s="24">
        <v>748.4120923077778</v>
      </c>
      <c r="R7" s="24">
        <v>756.213</v>
      </c>
      <c r="S7" s="24">
        <v>756.2139999999999</v>
      </c>
      <c r="T7" s="24"/>
      <c r="U7" s="23">
        <v>921.5</v>
      </c>
      <c r="V7" s="23">
        <v>1058.7</v>
      </c>
      <c r="W7" s="23">
        <v>1179.9</v>
      </c>
      <c r="X7" s="23">
        <v>1304.7</v>
      </c>
      <c r="Y7" s="23">
        <v>1441.1</v>
      </c>
      <c r="Z7" s="25">
        <v>1590</v>
      </c>
    </row>
    <row r="8" spans="2:26" ht="21.75" customHeight="1">
      <c r="B8" s="26" t="s">
        <v>10</v>
      </c>
      <c r="C8" s="27"/>
      <c r="D8" s="27"/>
      <c r="E8" s="27">
        <v>39.9</v>
      </c>
      <c r="F8" s="27">
        <v>31.8</v>
      </c>
      <c r="G8" s="27">
        <v>-0.3</v>
      </c>
      <c r="H8" s="28">
        <v>148.5</v>
      </c>
      <c r="I8" s="28">
        <v>117.8</v>
      </c>
      <c r="J8" s="29"/>
      <c r="K8" s="29"/>
      <c r="L8" s="29"/>
      <c r="M8" s="30"/>
      <c r="N8" s="30">
        <v>68.1</v>
      </c>
      <c r="O8" s="30"/>
      <c r="P8" s="30"/>
      <c r="Q8" s="30"/>
      <c r="R8" s="30"/>
      <c r="S8" s="30">
        <v>98.27</v>
      </c>
      <c r="T8" s="30"/>
      <c r="U8" s="30">
        <v>176.444</v>
      </c>
      <c r="V8" s="30">
        <v>137.2</v>
      </c>
      <c r="W8" s="30">
        <v>121.14899999999999</v>
      </c>
      <c r="X8" s="30">
        <v>124.8769</v>
      </c>
      <c r="Y8" s="30">
        <v>136.3451</v>
      </c>
      <c r="Z8" s="31">
        <v>148.88940000000002</v>
      </c>
    </row>
    <row r="9" spans="2:26" ht="21.75" customHeight="1">
      <c r="B9" s="32" t="s">
        <v>11</v>
      </c>
      <c r="C9" s="27"/>
      <c r="D9" s="27"/>
      <c r="E9" s="27"/>
      <c r="F9" s="27"/>
      <c r="G9" s="27"/>
      <c r="H9" s="33">
        <v>0.0381777514975448</v>
      </c>
      <c r="I9" s="33">
        <v>0.027091047075868728</v>
      </c>
      <c r="J9" s="33" t="e">
        <v>#DIV/0!</v>
      </c>
      <c r="K9" s="33" t="e">
        <v>#DIV/0!</v>
      </c>
      <c r="L9" s="33" t="e">
        <v>#DIV/0!</v>
      </c>
      <c r="M9" s="33" t="e">
        <v>#DIV/0!</v>
      </c>
      <c r="N9" s="33">
        <v>0.014150355317292106</v>
      </c>
      <c r="O9" s="33" t="e">
        <v>#DIV/0!</v>
      </c>
      <c r="P9" s="33" t="e">
        <v>#DIV/0!</v>
      </c>
      <c r="Q9" s="33" t="e">
        <v>#DIV/0!</v>
      </c>
      <c r="R9" s="33" t="e">
        <v>#DIV/0!</v>
      </c>
      <c r="S9" s="33">
        <v>0.01891735807650105</v>
      </c>
      <c r="T9" s="33"/>
      <c r="U9" s="33">
        <v>0.031151836158192087</v>
      </c>
      <c r="V9" s="33">
        <v>0.02200243210376976</v>
      </c>
      <c r="W9" s="33">
        <v>0.018</v>
      </c>
      <c r="X9" s="33">
        <v>0.017</v>
      </c>
      <c r="Y9" s="33">
        <v>0.017</v>
      </c>
      <c r="Z9" s="34">
        <v>0.017</v>
      </c>
    </row>
    <row r="10" spans="2:26" ht="21.75" customHeight="1">
      <c r="B10" s="35" t="s">
        <v>12</v>
      </c>
      <c r="C10" s="36"/>
      <c r="D10" s="37">
        <v>89.7</v>
      </c>
      <c r="E10" s="37">
        <v>29.6</v>
      </c>
      <c r="F10" s="37">
        <v>-16.4</v>
      </c>
      <c r="G10" s="37">
        <v>-19.2</v>
      </c>
      <c r="H10" s="37">
        <v>138.1</v>
      </c>
      <c r="I10" s="37">
        <v>60.19</v>
      </c>
      <c r="J10" s="37">
        <v>46.09</v>
      </c>
      <c r="K10" s="37">
        <v>12.69900000000007</v>
      </c>
      <c r="L10" s="37">
        <v>6.3829999999999245</v>
      </c>
      <c r="M10" s="37">
        <v>76.64299999999992</v>
      </c>
      <c r="N10" s="37">
        <v>141.815</v>
      </c>
      <c r="O10" s="37">
        <v>-9.24499999999989</v>
      </c>
      <c r="P10" s="37">
        <v>31.668000000000006</v>
      </c>
      <c r="Q10" s="37">
        <v>13.284092307777769</v>
      </c>
      <c r="R10" s="37">
        <v>7.800907692222154</v>
      </c>
      <c r="S10" s="37">
        <v>43.5089999999999</v>
      </c>
      <c r="T10" s="37"/>
      <c r="U10" s="37">
        <v>165.28600000000006</v>
      </c>
      <c r="V10" s="38">
        <v>137.2</v>
      </c>
      <c r="W10" s="37">
        <v>121.18001219171015</v>
      </c>
      <c r="X10" s="37">
        <v>124.85587466419975</v>
      </c>
      <c r="Y10" s="37">
        <v>136.33612445576046</v>
      </c>
      <c r="Z10" s="39">
        <v>148.92107869919982</v>
      </c>
    </row>
    <row r="11" spans="2:26" ht="18">
      <c r="B11" s="40" t="s">
        <v>13</v>
      </c>
      <c r="C11" s="41">
        <v>100.4</v>
      </c>
      <c r="D11" s="41">
        <v>162.3</v>
      </c>
      <c r="E11" s="41">
        <v>180.8</v>
      </c>
      <c r="F11" s="41">
        <v>173.4</v>
      </c>
      <c r="G11" s="41">
        <v>141</v>
      </c>
      <c r="H11" s="42">
        <v>151.7</v>
      </c>
      <c r="I11" s="42">
        <v>222.9</v>
      </c>
      <c r="J11" s="43">
        <v>270.76</v>
      </c>
      <c r="K11" s="44">
        <v>287.085</v>
      </c>
      <c r="L11" s="44">
        <v>290.713</v>
      </c>
      <c r="M11" s="44">
        <v>256.003</v>
      </c>
      <c r="N11" s="45">
        <v>256.003</v>
      </c>
      <c r="O11" s="45">
        <v>248.38299999999998</v>
      </c>
      <c r="P11" s="45">
        <v>272.404</v>
      </c>
      <c r="Q11" s="45">
        <v>288.7200923077778</v>
      </c>
      <c r="R11" s="45">
        <v>291.555</v>
      </c>
      <c r="S11" s="46">
        <v>291.556</v>
      </c>
      <c r="T11" s="45"/>
      <c r="U11" s="42">
        <v>427.770678441525</v>
      </c>
      <c r="V11" s="42">
        <v>457.8</v>
      </c>
      <c r="W11" s="42">
        <v>539.7</v>
      </c>
      <c r="X11" s="42">
        <v>620.8</v>
      </c>
      <c r="Y11" s="42">
        <v>713.8</v>
      </c>
      <c r="Z11" s="47">
        <v>817.8</v>
      </c>
    </row>
    <row r="12" spans="2:26" ht="15.75" hidden="1" outlineLevel="1">
      <c r="B12" s="48" t="s">
        <v>14</v>
      </c>
      <c r="C12" s="49"/>
      <c r="D12" s="49"/>
      <c r="E12" s="49"/>
      <c r="F12" s="49"/>
      <c r="G12" s="49"/>
      <c r="H12" s="50"/>
      <c r="I12" s="50">
        <v>63.09</v>
      </c>
      <c r="J12" s="51">
        <v>51.03</v>
      </c>
      <c r="K12" s="50">
        <v>42.53</v>
      </c>
      <c r="L12" s="50">
        <v>46.158</v>
      </c>
      <c r="M12" s="50">
        <v>28.428</v>
      </c>
      <c r="N12" s="50">
        <v>28.428</v>
      </c>
      <c r="O12" s="50">
        <v>20.808</v>
      </c>
      <c r="P12" s="50">
        <v>30.436</v>
      </c>
      <c r="Q12" s="50">
        <v>34.79593230777778</v>
      </c>
      <c r="R12" s="50">
        <v>37.909</v>
      </c>
      <c r="S12" s="50">
        <v>37.909</v>
      </c>
      <c r="T12" s="50"/>
      <c r="U12" s="50"/>
      <c r="V12" s="50"/>
      <c r="W12" s="50"/>
      <c r="X12" s="50"/>
      <c r="Y12" s="50"/>
      <c r="Z12" s="52"/>
    </row>
    <row r="13" spans="2:26" ht="15.75" hidden="1" outlineLevel="1">
      <c r="B13" s="48" t="s">
        <v>15</v>
      </c>
      <c r="C13" s="49"/>
      <c r="D13" s="49"/>
      <c r="E13" s="49"/>
      <c r="F13" s="49"/>
      <c r="G13" s="49"/>
      <c r="H13" s="50"/>
      <c r="I13" s="50">
        <v>159.81</v>
      </c>
      <c r="J13" s="51">
        <v>219.73</v>
      </c>
      <c r="K13" s="50">
        <v>244.555</v>
      </c>
      <c r="L13" s="50">
        <v>244.555</v>
      </c>
      <c r="M13" s="50">
        <v>227.575</v>
      </c>
      <c r="N13" s="50">
        <v>227.575</v>
      </c>
      <c r="O13" s="50">
        <v>227.575</v>
      </c>
      <c r="P13" s="50">
        <v>241.968</v>
      </c>
      <c r="Q13" s="50">
        <v>253.92416</v>
      </c>
      <c r="R13" s="50">
        <v>253.646</v>
      </c>
      <c r="S13" s="50">
        <v>253.646</v>
      </c>
      <c r="T13" s="50"/>
      <c r="U13" s="50"/>
      <c r="V13" s="50"/>
      <c r="W13" s="50"/>
      <c r="X13" s="50"/>
      <c r="Y13" s="50"/>
      <c r="Z13" s="52"/>
    </row>
    <row r="14" spans="2:26" ht="15" collapsed="1">
      <c r="B14" s="53" t="s">
        <v>16</v>
      </c>
      <c r="C14" s="54"/>
      <c r="D14" s="55">
        <v>61.9</v>
      </c>
      <c r="E14" s="55">
        <v>18.5</v>
      </c>
      <c r="F14" s="55">
        <v>-7.400000000000006</v>
      </c>
      <c r="G14" s="55">
        <v>-32.4</v>
      </c>
      <c r="H14" s="55">
        <v>10.7</v>
      </c>
      <c r="I14" s="55">
        <v>71.2</v>
      </c>
      <c r="J14" s="56">
        <v>47.86</v>
      </c>
      <c r="K14" s="56">
        <v>16.325</v>
      </c>
      <c r="L14" s="56">
        <v>3.627999999999986</v>
      </c>
      <c r="M14" s="56">
        <v>-34.71</v>
      </c>
      <c r="N14" s="55">
        <v>33.10299999999998</v>
      </c>
      <c r="O14" s="57">
        <v>-7.62</v>
      </c>
      <c r="P14" s="58">
        <v>24.021000000000015</v>
      </c>
      <c r="Q14" s="58">
        <v>16.316092307777808</v>
      </c>
      <c r="R14" s="59">
        <v>2.8349076922222025</v>
      </c>
      <c r="S14" s="55">
        <v>35.553</v>
      </c>
      <c r="T14" s="55"/>
      <c r="U14" s="55">
        <v>136.214678441525</v>
      </c>
      <c r="V14" s="55">
        <v>30.1</v>
      </c>
      <c r="W14" s="55">
        <v>81.9</v>
      </c>
      <c r="X14" s="55">
        <v>81.1</v>
      </c>
      <c r="Y14" s="55">
        <v>93</v>
      </c>
      <c r="Z14" s="57">
        <v>104</v>
      </c>
    </row>
    <row r="15" spans="2:26" ht="15">
      <c r="B15" s="60" t="s">
        <v>17</v>
      </c>
      <c r="C15" s="61">
        <v>0.34752509518864666</v>
      </c>
      <c r="D15" s="61">
        <v>0.42868462757527737</v>
      </c>
      <c r="E15" s="61">
        <v>0.4429201371876531</v>
      </c>
      <c r="F15" s="61">
        <v>0.442572741194487</v>
      </c>
      <c r="G15" s="61">
        <v>0.37842190016103056</v>
      </c>
      <c r="H15" s="61">
        <v>0.2970432739377325</v>
      </c>
      <c r="I15" s="61">
        <v>0.39044299252045056</v>
      </c>
      <c r="J15" s="61">
        <v>0.4388472884048105</v>
      </c>
      <c r="K15" s="61">
        <v>0.45592277970203865</v>
      </c>
      <c r="L15" s="61">
        <v>0.45705135662875634</v>
      </c>
      <c r="M15" s="61">
        <v>0.35919910762517454</v>
      </c>
      <c r="N15" s="61">
        <v>0.3591991076251745</v>
      </c>
      <c r="O15" s="61">
        <v>0.35308759559889685</v>
      </c>
      <c r="P15" s="61">
        <v>0.3705531553688609</v>
      </c>
      <c r="Q15" s="61">
        <v>0.3857768938733879</v>
      </c>
      <c r="R15" s="61">
        <v>0.38554613581094216</v>
      </c>
      <c r="S15" s="61">
        <v>0.38554694835059916</v>
      </c>
      <c r="T15" s="61">
        <v>0</v>
      </c>
      <c r="U15" s="61">
        <v>0.4642112625518448</v>
      </c>
      <c r="V15" s="61">
        <v>0.43142419615907585</v>
      </c>
      <c r="W15" s="61">
        <v>0.4563342625393253</v>
      </c>
      <c r="X15" s="61">
        <v>0.48</v>
      </c>
      <c r="Y15" s="61">
        <v>0.5</v>
      </c>
      <c r="Z15" s="62">
        <v>0.5134314024820619</v>
      </c>
    </row>
    <row r="16" spans="2:27" ht="18">
      <c r="B16" s="40" t="s">
        <v>18</v>
      </c>
      <c r="C16" s="41">
        <v>188.5</v>
      </c>
      <c r="D16" s="41">
        <v>216.3</v>
      </c>
      <c r="E16" s="41">
        <v>227.4</v>
      </c>
      <c r="F16" s="41">
        <v>218.4</v>
      </c>
      <c r="G16" s="41">
        <v>231.6</v>
      </c>
      <c r="H16" s="42">
        <v>359</v>
      </c>
      <c r="I16" s="42">
        <v>347.99</v>
      </c>
      <c r="J16" s="41">
        <v>346.22</v>
      </c>
      <c r="K16" s="41">
        <v>342.594</v>
      </c>
      <c r="L16" s="41">
        <v>345.349</v>
      </c>
      <c r="M16" s="41">
        <v>456.702</v>
      </c>
      <c r="N16" s="42">
        <v>456.702</v>
      </c>
      <c r="O16" s="42">
        <v>455.077</v>
      </c>
      <c r="P16" s="42">
        <v>462.72400000000005</v>
      </c>
      <c r="Q16" s="42">
        <v>459.692</v>
      </c>
      <c r="R16" s="42">
        <v>464.658</v>
      </c>
      <c r="S16" s="42">
        <v>464.658</v>
      </c>
      <c r="T16" s="42"/>
      <c r="U16" s="63">
        <v>493.729321558475</v>
      </c>
      <c r="V16" s="42">
        <v>600.9</v>
      </c>
      <c r="W16" s="42">
        <v>640.2</v>
      </c>
      <c r="X16" s="42">
        <v>684</v>
      </c>
      <c r="Y16" s="42">
        <v>727.3</v>
      </c>
      <c r="Z16" s="47">
        <v>772.2</v>
      </c>
      <c r="AA16" s="64"/>
    </row>
    <row r="17" spans="2:26" ht="15.75" hidden="1" outlineLevel="1">
      <c r="B17" s="48" t="s">
        <v>19</v>
      </c>
      <c r="C17" s="49"/>
      <c r="D17" s="49"/>
      <c r="E17" s="49"/>
      <c r="F17" s="49"/>
      <c r="G17" s="49"/>
      <c r="H17" s="50"/>
      <c r="I17" s="50">
        <v>126.26</v>
      </c>
      <c r="J17" s="50">
        <v>123.877</v>
      </c>
      <c r="K17" s="50">
        <v>121.842</v>
      </c>
      <c r="L17" s="50">
        <v>126.402</v>
      </c>
      <c r="M17" s="50">
        <v>234.464</v>
      </c>
      <c r="N17" s="50">
        <v>234.464</v>
      </c>
      <c r="O17" s="50">
        <v>234.787</v>
      </c>
      <c r="P17" s="50">
        <v>249.424</v>
      </c>
      <c r="Q17" s="50">
        <v>248.169</v>
      </c>
      <c r="R17" s="50">
        <v>209.375</v>
      </c>
      <c r="S17" s="50">
        <v>209.375</v>
      </c>
      <c r="T17" s="50"/>
      <c r="U17" s="50"/>
      <c r="V17" s="50"/>
      <c r="W17" s="50"/>
      <c r="X17" s="50"/>
      <c r="Y17" s="50"/>
      <c r="Z17" s="52"/>
    </row>
    <row r="18" spans="2:26" ht="15.75" hidden="1" outlineLevel="1">
      <c r="B18" s="48" t="s">
        <v>20</v>
      </c>
      <c r="C18" s="49"/>
      <c r="D18" s="49"/>
      <c r="E18" s="49"/>
      <c r="F18" s="49"/>
      <c r="G18" s="49"/>
      <c r="H18" s="50"/>
      <c r="I18" s="50">
        <v>221.73</v>
      </c>
      <c r="J18" s="50">
        <v>222.34300000000002</v>
      </c>
      <c r="K18" s="50">
        <v>220.752</v>
      </c>
      <c r="L18" s="50">
        <v>218.947</v>
      </c>
      <c r="M18" s="50">
        <v>222.238</v>
      </c>
      <c r="N18" s="50">
        <v>222.238</v>
      </c>
      <c r="O18" s="50">
        <v>220.29</v>
      </c>
      <c r="P18" s="50">
        <v>213.3</v>
      </c>
      <c r="Q18" s="50">
        <v>211.523</v>
      </c>
      <c r="R18" s="50">
        <v>255.283</v>
      </c>
      <c r="S18" s="50">
        <v>255.283</v>
      </c>
      <c r="T18" s="50"/>
      <c r="U18" s="50"/>
      <c r="V18" s="50"/>
      <c r="W18" s="50"/>
      <c r="X18" s="50"/>
      <c r="Y18" s="50"/>
      <c r="Z18" s="52"/>
    </row>
    <row r="19" spans="2:26" ht="15" collapsed="1">
      <c r="B19" s="53" t="s">
        <v>21</v>
      </c>
      <c r="C19" s="55"/>
      <c r="D19" s="55">
        <v>27.8</v>
      </c>
      <c r="E19" s="55">
        <v>11.1</v>
      </c>
      <c r="F19" s="55">
        <v>-9</v>
      </c>
      <c r="G19" s="55">
        <v>13.2</v>
      </c>
      <c r="H19" s="55">
        <v>127.4</v>
      </c>
      <c r="I19" s="55">
        <v>-11.01</v>
      </c>
      <c r="J19" s="55">
        <v>-1.7699999999999818</v>
      </c>
      <c r="K19" s="55">
        <v>-3.626000000000033</v>
      </c>
      <c r="L19" s="55">
        <v>2.755</v>
      </c>
      <c r="M19" s="55">
        <v>111.35300000000001</v>
      </c>
      <c r="N19" s="55">
        <v>108.71199999999999</v>
      </c>
      <c r="O19" s="55">
        <v>-1.625</v>
      </c>
      <c r="P19" s="55">
        <v>7.647000000000048</v>
      </c>
      <c r="Q19" s="55">
        <v>-3.032000000000039</v>
      </c>
      <c r="R19" s="55">
        <v>4.966000000000008</v>
      </c>
      <c r="S19" s="55">
        <v>7.956000000000017</v>
      </c>
      <c r="T19" s="55"/>
      <c r="U19" s="55">
        <v>29.071321558475006</v>
      </c>
      <c r="V19" s="55">
        <v>107.1</v>
      </c>
      <c r="W19" s="55">
        <v>39.3</v>
      </c>
      <c r="X19" s="55">
        <v>43.8</v>
      </c>
      <c r="Y19" s="55">
        <v>43.322250502329894</v>
      </c>
      <c r="Z19" s="57">
        <v>44.9</v>
      </c>
    </row>
    <row r="20" spans="2:26" ht="15">
      <c r="B20" s="65" t="s">
        <v>17</v>
      </c>
      <c r="C20" s="66">
        <v>0.6524749048113535</v>
      </c>
      <c r="D20" s="66">
        <v>0.5713153724247226</v>
      </c>
      <c r="E20" s="66">
        <v>0.5570798628123469</v>
      </c>
      <c r="F20" s="66">
        <v>0.557427258805513</v>
      </c>
      <c r="G20" s="66">
        <v>0.6215780998389694</v>
      </c>
      <c r="H20" s="66">
        <v>0.7029567260622674</v>
      </c>
      <c r="I20" s="66">
        <v>0.6095570074795496</v>
      </c>
      <c r="J20" s="66">
        <v>0.5611527115951895</v>
      </c>
      <c r="K20" s="66">
        <v>0.5440772202979612</v>
      </c>
      <c r="L20" s="66">
        <v>0.5429486433712437</v>
      </c>
      <c r="M20" s="66">
        <v>0.6408008923748255</v>
      </c>
      <c r="N20" s="66">
        <v>0.6408008923748255</v>
      </c>
      <c r="O20" s="67">
        <v>0.6469124044011031</v>
      </c>
      <c r="P20" s="68">
        <v>0.6294468446311391</v>
      </c>
      <c r="Q20" s="68">
        <v>0.6142231061266121</v>
      </c>
      <c r="R20" s="69">
        <v>0.6144538641890579</v>
      </c>
      <c r="S20" s="66">
        <v>0.6144530516494009</v>
      </c>
      <c r="T20" s="66">
        <v>0</v>
      </c>
      <c r="U20" s="66">
        <v>0.5357887374481553</v>
      </c>
      <c r="V20" s="66">
        <v>0.5685758038409241</v>
      </c>
      <c r="W20" s="66">
        <v>0.5436657374606747</v>
      </c>
      <c r="X20" s="66">
        <v>0.52</v>
      </c>
      <c r="Y20" s="66">
        <v>0.5</v>
      </c>
      <c r="Z20" s="67">
        <v>0.4865685975179382</v>
      </c>
    </row>
    <row r="21" spans="2:26" ht="16.5" customHeight="1" outlineLevel="1">
      <c r="B21" s="20"/>
      <c r="C21" s="70"/>
      <c r="D21" s="70"/>
      <c r="E21" s="70"/>
      <c r="F21" s="70"/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2"/>
    </row>
    <row r="22" spans="2:26" ht="17.25" customHeight="1" outlineLevel="1">
      <c r="B22" s="60" t="s">
        <v>22</v>
      </c>
      <c r="C22" s="73">
        <v>2042.6</v>
      </c>
      <c r="D22" s="73">
        <v>2349.2</v>
      </c>
      <c r="E22" s="73">
        <v>2829.1</v>
      </c>
      <c r="F22" s="74">
        <v>3275.5</v>
      </c>
      <c r="G22" s="74">
        <v>3589.5</v>
      </c>
      <c r="H22" s="74">
        <v>3889.7</v>
      </c>
      <c r="I22" s="74">
        <v>4348.3</v>
      </c>
      <c r="J22" s="75"/>
      <c r="K22" s="76"/>
      <c r="L22" s="76"/>
      <c r="M22" s="77"/>
      <c r="N22" s="74">
        <v>4812.6</v>
      </c>
      <c r="O22" s="74"/>
      <c r="P22" s="73"/>
      <c r="Q22" s="73"/>
      <c r="R22" s="73"/>
      <c r="S22" s="78">
        <v>5194.7</v>
      </c>
      <c r="T22" s="74"/>
      <c r="U22" s="78">
        <v>5664</v>
      </c>
      <c r="V22" s="78">
        <v>6167.5</v>
      </c>
      <c r="W22" s="78">
        <v>6730.5</v>
      </c>
      <c r="X22" s="78">
        <v>7345.7</v>
      </c>
      <c r="Y22" s="78">
        <v>8020.3</v>
      </c>
      <c r="Z22" s="79">
        <v>8758.2</v>
      </c>
    </row>
    <row r="23" spans="2:26" ht="15" outlineLevel="1">
      <c r="B23" s="60" t="s">
        <v>23</v>
      </c>
      <c r="C23" s="80">
        <v>0.006</v>
      </c>
      <c r="D23" s="80">
        <v>-0.008</v>
      </c>
      <c r="E23" s="81">
        <v>0.033</v>
      </c>
      <c r="F23" s="82">
        <v>0.086</v>
      </c>
      <c r="G23" s="82">
        <v>0.039</v>
      </c>
      <c r="H23" s="82">
        <v>0.028</v>
      </c>
      <c r="I23" s="82">
        <v>0.068</v>
      </c>
      <c r="J23" s="82"/>
      <c r="K23" s="82"/>
      <c r="L23" s="82"/>
      <c r="M23" s="82"/>
      <c r="N23" s="82">
        <v>0.079</v>
      </c>
      <c r="O23" s="82"/>
      <c r="P23" s="80"/>
      <c r="Q23" s="80"/>
      <c r="R23" s="80"/>
      <c r="S23" s="82">
        <v>0.061</v>
      </c>
      <c r="T23" s="82"/>
      <c r="U23" s="82">
        <v>0.09</v>
      </c>
      <c r="V23" s="82">
        <v>0.089</v>
      </c>
      <c r="W23" s="82">
        <v>0.091</v>
      </c>
      <c r="X23" s="82">
        <v>0.091</v>
      </c>
      <c r="Y23" s="82">
        <v>0.092</v>
      </c>
      <c r="Z23" s="83">
        <v>0.092</v>
      </c>
    </row>
    <row r="24" spans="2:26" ht="15" outlineLevel="1">
      <c r="B24" s="60" t="s">
        <v>24</v>
      </c>
      <c r="C24" s="81">
        <v>0.14143738372662293</v>
      </c>
      <c r="D24" s="81">
        <v>0.161161246381747</v>
      </c>
      <c r="E24" s="81">
        <v>0.14428616874624442</v>
      </c>
      <c r="F24" s="82">
        <v>0.11961532590444207</v>
      </c>
      <c r="G24" s="82">
        <v>0.10380275804429587</v>
      </c>
      <c r="H24" s="82">
        <v>0.1312954726585598</v>
      </c>
      <c r="I24" s="82">
        <v>0.1312903893475611</v>
      </c>
      <c r="J24" s="82" t="e">
        <v>#DIV/0!</v>
      </c>
      <c r="K24" s="82" t="e">
        <v>#DIV/0!</v>
      </c>
      <c r="L24" s="82" t="e">
        <v>#DIV/0!</v>
      </c>
      <c r="M24" s="82" t="e">
        <v>#DIV/0!</v>
      </c>
      <c r="N24" s="82">
        <v>0.1480914682292316</v>
      </c>
      <c r="O24" s="82" t="e">
        <v>#DIV/0!</v>
      </c>
      <c r="P24" s="82" t="e">
        <v>#DIV/0!</v>
      </c>
      <c r="Q24" s="82" t="e">
        <v>#DIV/0!</v>
      </c>
      <c r="R24" s="82" t="e">
        <v>#DIV/0!</v>
      </c>
      <c r="S24" s="82">
        <v>0.14557414287639325</v>
      </c>
      <c r="T24" s="82" t="e">
        <v>#DIV/0!</v>
      </c>
      <c r="U24" s="82">
        <v>0.162694209039548</v>
      </c>
      <c r="V24" s="82">
        <v>0.172414673692744</v>
      </c>
      <c r="W24" s="82">
        <v>0.1750806050355412</v>
      </c>
      <c r="X24" s="82">
        <v>0.17841479870617</v>
      </c>
      <c r="Y24" s="82">
        <v>0.180491042892619</v>
      </c>
      <c r="Z24" s="83">
        <v>0.182372095865688</v>
      </c>
    </row>
    <row r="25" spans="2:26" ht="15.75">
      <c r="B25" s="48"/>
      <c r="C25" s="84"/>
      <c r="D25" s="84"/>
      <c r="E25" s="84"/>
      <c r="F25" s="49"/>
      <c r="G25" s="49"/>
      <c r="H25" s="85"/>
      <c r="I25" s="86"/>
      <c r="J25" s="86"/>
      <c r="K25" s="86"/>
      <c r="L25" s="86"/>
      <c r="M25" s="86"/>
      <c r="N25" s="86"/>
      <c r="O25" s="86"/>
      <c r="P25" s="87"/>
      <c r="Q25" s="87"/>
      <c r="R25" s="87"/>
      <c r="S25" s="86"/>
      <c r="T25" s="86"/>
      <c r="U25" s="86"/>
      <c r="V25" s="86"/>
      <c r="W25" s="86"/>
      <c r="X25" s="86"/>
      <c r="Y25" s="86"/>
      <c r="Z25" s="88"/>
    </row>
    <row r="26" spans="2:26" ht="15.75">
      <c r="B26" s="89" t="s">
        <v>25</v>
      </c>
      <c r="C26" s="90"/>
      <c r="D26" s="90"/>
      <c r="E26" s="91">
        <v>42.8</v>
      </c>
      <c r="F26" s="92">
        <v>34.7</v>
      </c>
      <c r="G26" s="92">
        <v>23.6</v>
      </c>
      <c r="H26" s="92">
        <v>24.598996</v>
      </c>
      <c r="I26" s="92">
        <v>39.055</v>
      </c>
      <c r="J26" s="93">
        <v>0</v>
      </c>
      <c r="K26" s="93">
        <v>0</v>
      </c>
      <c r="L26" s="93">
        <v>0</v>
      </c>
      <c r="M26" s="93">
        <v>0</v>
      </c>
      <c r="N26" s="92">
        <v>39.3</v>
      </c>
      <c r="O26" s="92"/>
      <c r="P26" s="91"/>
      <c r="Q26" s="91"/>
      <c r="R26" s="91"/>
      <c r="S26" s="92">
        <v>44.1</v>
      </c>
      <c r="T26" s="94">
        <v>54.2</v>
      </c>
      <c r="U26" s="92">
        <v>45.398713061997</v>
      </c>
      <c r="V26" s="92">
        <v>53.1</v>
      </c>
      <c r="W26" s="92">
        <v>65.4</v>
      </c>
      <c r="X26" s="92">
        <v>57.4</v>
      </c>
      <c r="Y26" s="92">
        <v>59.8</v>
      </c>
      <c r="Z26" s="95">
        <v>69.1237127764958</v>
      </c>
    </row>
    <row r="27" spans="2:26" ht="15">
      <c r="B27" s="96" t="s">
        <v>26</v>
      </c>
      <c r="C27" s="97"/>
      <c r="D27" s="97"/>
      <c r="E27" s="98">
        <v>30.5</v>
      </c>
      <c r="F27" s="93">
        <v>19.4</v>
      </c>
      <c r="G27" s="93">
        <v>13.4</v>
      </c>
      <c r="H27" s="93">
        <v>13.608036</v>
      </c>
      <c r="I27" s="93">
        <v>19.616</v>
      </c>
      <c r="J27" s="56"/>
      <c r="K27" s="56"/>
      <c r="L27" s="56"/>
      <c r="M27" s="56"/>
      <c r="N27" s="93">
        <v>21.1</v>
      </c>
      <c r="O27" s="93"/>
      <c r="P27" s="98"/>
      <c r="Q27" s="98"/>
      <c r="R27" s="98"/>
      <c r="S27" s="93">
        <v>20.966059150000003</v>
      </c>
      <c r="T27" s="93">
        <v>20.966059150000003</v>
      </c>
      <c r="U27" s="93">
        <v>21.70730023</v>
      </c>
      <c r="V27" s="99">
        <v>26.438734149969005</v>
      </c>
      <c r="W27" s="93">
        <v>28.4</v>
      </c>
      <c r="X27" s="93">
        <v>29</v>
      </c>
      <c r="Y27" s="93">
        <v>29.3</v>
      </c>
      <c r="Z27" s="100">
        <v>34.481974879173</v>
      </c>
    </row>
    <row r="28" spans="2:26" ht="15">
      <c r="B28" s="96" t="s">
        <v>27</v>
      </c>
      <c r="C28" s="97"/>
      <c r="D28" s="97"/>
      <c r="E28" s="98">
        <v>12.3</v>
      </c>
      <c r="F28" s="93">
        <v>15.3</v>
      </c>
      <c r="G28" s="93">
        <v>10.2</v>
      </c>
      <c r="H28" s="93">
        <v>10.99096</v>
      </c>
      <c r="I28" s="93">
        <v>19.439</v>
      </c>
      <c r="J28" s="56"/>
      <c r="K28" s="56"/>
      <c r="L28" s="56"/>
      <c r="M28" s="56"/>
      <c r="N28" s="55">
        <v>18.2</v>
      </c>
      <c r="O28" s="55"/>
      <c r="P28" s="59"/>
      <c r="Q28" s="59"/>
      <c r="R28" s="59"/>
      <c r="S28" s="55">
        <v>23.13394085</v>
      </c>
      <c r="T28" s="55">
        <v>279.88101537376997</v>
      </c>
      <c r="U28" s="93">
        <v>23.8</v>
      </c>
      <c r="V28" s="55">
        <v>26.661265850030997</v>
      </c>
      <c r="W28" s="55">
        <v>27.988195998499997</v>
      </c>
      <c r="X28" s="55">
        <v>28.40728700645</v>
      </c>
      <c r="Y28" s="55">
        <v>30.544901880207593</v>
      </c>
      <c r="Z28" s="57">
        <v>34.64173789732279</v>
      </c>
    </row>
    <row r="29" spans="2:26" ht="17.25" customHeight="1">
      <c r="B29" s="101"/>
      <c r="C29" s="102"/>
      <c r="D29" s="102"/>
      <c r="E29" s="102"/>
      <c r="F29" s="103"/>
      <c r="G29" s="103"/>
      <c r="H29" s="104"/>
      <c r="I29" s="104"/>
      <c r="J29" s="105"/>
      <c r="K29" s="105"/>
      <c r="L29" s="105"/>
      <c r="M29" s="105"/>
      <c r="N29" s="104"/>
      <c r="O29" s="104"/>
      <c r="P29" s="106"/>
      <c r="Q29" s="106"/>
      <c r="R29" s="106"/>
      <c r="S29" s="71"/>
      <c r="T29" s="71"/>
      <c r="U29" s="104"/>
      <c r="V29" s="104"/>
      <c r="W29" s="104"/>
      <c r="X29" s="104"/>
      <c r="Y29" s="104"/>
      <c r="Z29" s="107"/>
    </row>
  </sheetData>
  <mergeCells count="2">
    <mergeCell ref="B3:Y3"/>
    <mergeCell ref="H6:S6"/>
  </mergeCells>
  <printOptions horizontalCentered="1"/>
  <pageMargins left="0.31496062992125984" right="0.4330708661417323" top="0.4724409448818898" bottom="0.93" header="0.4724409448818898" footer="0.26"/>
  <pageSetup fitToHeight="1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1"/>
  <sheetViews>
    <sheetView workbookViewId="0" topLeftCell="C1">
      <pane xSplit="2" ySplit="9" topLeftCell="M75" activePane="bottomRight" state="frozen"/>
      <selection pane="topLeft" activeCell="C1" sqref="C1"/>
      <selection pane="topRight" activeCell="E1" sqref="E1"/>
      <selection pane="bottomLeft" activeCell="C10" sqref="C10"/>
      <selection pane="bottomRight" activeCell="C1" sqref="C1"/>
    </sheetView>
  </sheetViews>
  <sheetFormatPr defaultColWidth="9.140625" defaultRowHeight="12.75" outlineLevelRow="1" outlineLevelCol="1"/>
  <cols>
    <col min="1" max="1" width="5.57421875" style="239" hidden="1" customWidth="1" outlineLevel="1"/>
    <col min="2" max="2" width="35.7109375" style="239" hidden="1" customWidth="1" outlineLevel="1" collapsed="1"/>
    <col min="3" max="3" width="35.7109375" style="240" customWidth="1" collapsed="1"/>
    <col min="4" max="4" width="9.421875" style="240" customWidth="1"/>
    <col min="5" max="7" width="7.00390625" style="240" hidden="1" customWidth="1" outlineLevel="1"/>
    <col min="8" max="8" width="6.421875" style="240" hidden="1" customWidth="1" outlineLevel="1"/>
    <col min="9" max="9" width="7.421875" style="110" customWidth="1" collapsed="1"/>
    <col min="10" max="10" width="7.421875" style="111" customWidth="1" outlineLevel="1"/>
    <col min="11" max="11" width="6.57421875" style="111" customWidth="1" outlineLevel="1"/>
    <col min="12" max="12" width="6.28125" style="111" customWidth="1" outlineLevel="1"/>
    <col min="13" max="13" width="6.57421875" style="111" customWidth="1" outlineLevel="1"/>
    <col min="14" max="14" width="7.00390625" style="111" customWidth="1"/>
    <col min="15" max="18" width="6.57421875" style="111" customWidth="1"/>
    <col min="19" max="16384" width="9.140625" style="110" customWidth="1"/>
  </cols>
  <sheetData>
    <row r="1" spans="1:8" ht="30" customHeight="1">
      <c r="A1" s="108"/>
      <c r="B1" s="108"/>
      <c r="C1" s="109"/>
      <c r="D1" s="108"/>
      <c r="E1" s="108"/>
      <c r="F1" s="108"/>
      <c r="G1" s="108"/>
      <c r="H1" s="108"/>
    </row>
    <row r="2" spans="1:8" ht="0.75" customHeight="1" hidden="1">
      <c r="A2" s="108"/>
      <c r="B2" s="108"/>
      <c r="C2" s="108"/>
      <c r="D2" s="108"/>
      <c r="E2" s="108"/>
      <c r="F2" s="108"/>
      <c r="G2" s="108"/>
      <c r="H2" s="108"/>
    </row>
    <row r="3" spans="1:18" ht="21" customHeight="1">
      <c r="A3" s="112"/>
      <c r="B3" s="113" t="s">
        <v>28</v>
      </c>
      <c r="C3" s="574" t="s">
        <v>29</v>
      </c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</row>
    <row r="4" spans="1:18" ht="12.7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6"/>
    </row>
    <row r="5" spans="1:18" ht="19.5" customHeight="1">
      <c r="A5" s="115" t="s">
        <v>30</v>
      </c>
      <c r="B5" s="575" t="s">
        <v>31</v>
      </c>
      <c r="C5" s="117" t="s">
        <v>32</v>
      </c>
      <c r="D5" s="577" t="s">
        <v>33</v>
      </c>
      <c r="E5" s="579">
        <v>2003</v>
      </c>
      <c r="F5" s="580"/>
      <c r="G5" s="580"/>
      <c r="H5" s="581"/>
      <c r="I5" s="118"/>
      <c r="J5" s="579">
        <v>2004</v>
      </c>
      <c r="K5" s="580"/>
      <c r="L5" s="580"/>
      <c r="M5" s="580"/>
      <c r="N5" s="118"/>
      <c r="O5" s="118"/>
      <c r="P5" s="119"/>
      <c r="Q5" s="119"/>
      <c r="R5" s="119"/>
    </row>
    <row r="6" spans="1:18" ht="23.25" customHeight="1">
      <c r="A6" s="115" t="s">
        <v>34</v>
      </c>
      <c r="B6" s="576"/>
      <c r="C6" s="120" t="s">
        <v>35</v>
      </c>
      <c r="D6" s="578"/>
      <c r="E6" s="121" t="s">
        <v>36</v>
      </c>
      <c r="F6" s="121" t="s">
        <v>37</v>
      </c>
      <c r="G6" s="121" t="s">
        <v>38</v>
      </c>
      <c r="H6" s="121" t="s">
        <v>39</v>
      </c>
      <c r="I6" s="122">
        <v>2003</v>
      </c>
      <c r="J6" s="123" t="s">
        <v>36</v>
      </c>
      <c r="K6" s="123" t="s">
        <v>37</v>
      </c>
      <c r="L6" s="123" t="s">
        <v>38</v>
      </c>
      <c r="M6" s="124" t="s">
        <v>39</v>
      </c>
      <c r="N6" s="122">
        <v>2004</v>
      </c>
      <c r="O6" s="122">
        <v>2005</v>
      </c>
      <c r="P6" s="122">
        <v>2006</v>
      </c>
      <c r="Q6" s="122">
        <v>2007</v>
      </c>
      <c r="R6" s="122">
        <v>2008</v>
      </c>
    </row>
    <row r="7" spans="1:18" ht="19.5" customHeight="1" hidden="1" outlineLevel="1">
      <c r="A7" s="115" t="s">
        <v>40</v>
      </c>
      <c r="B7" s="125"/>
      <c r="C7" s="126"/>
      <c r="D7" s="127"/>
      <c r="E7" s="128"/>
      <c r="F7" s="128"/>
      <c r="G7" s="128"/>
      <c r="H7" s="128"/>
      <c r="I7" s="129"/>
      <c r="J7" s="130"/>
      <c r="K7" s="131"/>
      <c r="L7" s="131"/>
      <c r="M7" s="131"/>
      <c r="N7" s="130"/>
      <c r="O7" s="131"/>
      <c r="P7" s="131"/>
      <c r="Q7" s="131"/>
      <c r="R7" s="132"/>
    </row>
    <row r="8" spans="1:18" ht="2.25" customHeight="1" hidden="1" collapsed="1">
      <c r="A8" s="115"/>
      <c r="B8" s="126"/>
      <c r="C8" s="126"/>
      <c r="D8" s="115"/>
      <c r="E8" s="115"/>
      <c r="F8" s="115"/>
      <c r="G8" s="115"/>
      <c r="H8" s="115"/>
      <c r="I8" s="133"/>
      <c r="J8" s="134"/>
      <c r="K8" s="114"/>
      <c r="L8" s="114"/>
      <c r="M8" s="114"/>
      <c r="N8" s="134"/>
      <c r="O8" s="114"/>
      <c r="P8" s="114"/>
      <c r="Q8" s="114"/>
      <c r="R8" s="135"/>
    </row>
    <row r="9" spans="1:18" ht="12.75" hidden="1">
      <c r="A9" s="136" t="s">
        <v>41</v>
      </c>
      <c r="B9" s="137"/>
      <c r="C9" s="126"/>
      <c r="D9" s="138"/>
      <c r="E9" s="138"/>
      <c r="F9" s="138"/>
      <c r="G9" s="138"/>
      <c r="H9" s="138"/>
      <c r="I9" s="139"/>
      <c r="J9" s="134"/>
      <c r="K9" s="114"/>
      <c r="L9" s="114"/>
      <c r="M9" s="114"/>
      <c r="N9" s="134"/>
      <c r="O9" s="114"/>
      <c r="P9" s="114"/>
      <c r="Q9" s="114"/>
      <c r="R9" s="135"/>
    </row>
    <row r="10" spans="1:18" ht="12.75">
      <c r="A10" s="136"/>
      <c r="B10" s="137"/>
      <c r="C10" s="126"/>
      <c r="D10" s="140"/>
      <c r="E10" s="141"/>
      <c r="F10" s="140"/>
      <c r="G10" s="140"/>
      <c r="H10" s="140"/>
      <c r="I10" s="139"/>
      <c r="J10" s="114"/>
      <c r="K10" s="114"/>
      <c r="L10" s="114"/>
      <c r="M10" s="114"/>
      <c r="N10" s="129"/>
      <c r="O10" s="129"/>
      <c r="P10" s="129"/>
      <c r="Q10" s="129"/>
      <c r="R10" s="135"/>
    </row>
    <row r="11" spans="1:18" ht="12.75">
      <c r="A11" s="115">
        <v>64</v>
      </c>
      <c r="B11" s="126" t="s">
        <v>42</v>
      </c>
      <c r="C11" s="142" t="s">
        <v>43</v>
      </c>
      <c r="D11" s="139" t="s">
        <v>44</v>
      </c>
      <c r="E11" s="143">
        <v>0</v>
      </c>
      <c r="F11" s="144">
        <v>1.35</v>
      </c>
      <c r="G11" s="144">
        <v>1.35</v>
      </c>
      <c r="H11" s="145">
        <v>1.35</v>
      </c>
      <c r="I11" s="145">
        <v>1.35</v>
      </c>
      <c r="J11" s="146">
        <v>1.35</v>
      </c>
      <c r="K11" s="146">
        <v>1.35</v>
      </c>
      <c r="L11" s="146">
        <v>1.35</v>
      </c>
      <c r="M11" s="146">
        <v>1.35</v>
      </c>
      <c r="N11" s="147">
        <v>1.35</v>
      </c>
      <c r="O11" s="148">
        <v>1.35</v>
      </c>
      <c r="P11" s="148">
        <v>1.35</v>
      </c>
      <c r="Q11" s="148">
        <v>1.30178999</v>
      </c>
      <c r="R11" s="149">
        <v>1.20536997</v>
      </c>
    </row>
    <row r="12" spans="1:18" ht="12.75" outlineLevel="1">
      <c r="A12" s="150"/>
      <c r="B12" s="151" t="s">
        <v>45</v>
      </c>
      <c r="C12" s="151" t="s">
        <v>46</v>
      </c>
      <c r="D12" s="152"/>
      <c r="E12" s="153">
        <v>0</v>
      </c>
      <c r="F12" s="153">
        <v>1.35</v>
      </c>
      <c r="G12" s="153">
        <v>1.35</v>
      </c>
      <c r="H12" s="153">
        <v>1.35</v>
      </c>
      <c r="I12" s="154">
        <v>1.35</v>
      </c>
      <c r="J12" s="153">
        <v>1.35</v>
      </c>
      <c r="K12" s="153">
        <v>1.35</v>
      </c>
      <c r="L12" s="153">
        <v>1.35</v>
      </c>
      <c r="M12" s="153">
        <v>1.35</v>
      </c>
      <c r="N12" s="155">
        <v>1.35</v>
      </c>
      <c r="O12" s="155">
        <v>1.35</v>
      </c>
      <c r="P12" s="155">
        <v>1.35</v>
      </c>
      <c r="Q12" s="155">
        <v>1.30178999</v>
      </c>
      <c r="R12" s="154">
        <v>1.20536997</v>
      </c>
    </row>
    <row r="13" spans="1:18" ht="12.75">
      <c r="A13" s="136" t="s">
        <v>47</v>
      </c>
      <c r="B13" s="137"/>
      <c r="C13" s="126"/>
      <c r="D13" s="127"/>
      <c r="E13" s="156"/>
      <c r="F13" s="127"/>
      <c r="G13" s="127"/>
      <c r="H13" s="157"/>
      <c r="I13" s="157"/>
      <c r="J13" s="131"/>
      <c r="K13" s="131"/>
      <c r="L13" s="131"/>
      <c r="M13" s="131"/>
      <c r="N13" s="158"/>
      <c r="O13" s="158"/>
      <c r="P13" s="158"/>
      <c r="Q13" s="158"/>
      <c r="R13" s="132"/>
    </row>
    <row r="14" spans="1:18" ht="12.75">
      <c r="A14" s="115">
        <v>28</v>
      </c>
      <c r="B14" s="126" t="s">
        <v>48</v>
      </c>
      <c r="C14" s="126" t="s">
        <v>49</v>
      </c>
      <c r="D14" s="159" t="s">
        <v>50</v>
      </c>
      <c r="E14" s="160">
        <v>6.125</v>
      </c>
      <c r="F14" s="161">
        <v>6.125</v>
      </c>
      <c r="G14" s="161">
        <v>5.10412545</v>
      </c>
      <c r="H14" s="147">
        <v>5.10412545</v>
      </c>
      <c r="I14" s="147">
        <v>5.10412545</v>
      </c>
      <c r="J14" s="162">
        <v>4.0832508999999995</v>
      </c>
      <c r="K14" s="162">
        <v>4.0832508999999995</v>
      </c>
      <c r="L14" s="162">
        <v>3.062376349999999</v>
      </c>
      <c r="M14" s="162">
        <v>3.062376349999999</v>
      </c>
      <c r="N14" s="163">
        <v>3.062376349999999</v>
      </c>
      <c r="O14" s="133">
        <v>1.020627249999999</v>
      </c>
      <c r="P14" s="133">
        <v>-0.0002493500000009252</v>
      </c>
      <c r="Q14" s="133">
        <v>-0.0002493500000009252</v>
      </c>
      <c r="R14" s="164">
        <v>-0.0002493500000009252</v>
      </c>
    </row>
    <row r="15" spans="1:18" ht="12.75">
      <c r="A15" s="165">
        <v>58</v>
      </c>
      <c r="B15" s="166" t="s">
        <v>51</v>
      </c>
      <c r="C15" s="166" t="s">
        <v>52</v>
      </c>
      <c r="D15" s="167" t="s">
        <v>53</v>
      </c>
      <c r="E15" s="168">
        <v>0.131</v>
      </c>
      <c r="F15" s="169">
        <v>0.109</v>
      </c>
      <c r="G15" s="169">
        <v>0.109</v>
      </c>
      <c r="H15" s="145">
        <v>0.08722287</v>
      </c>
      <c r="I15" s="145">
        <v>0.08722287</v>
      </c>
      <c r="J15" s="170">
        <v>0.08722287</v>
      </c>
      <c r="K15" s="170">
        <v>0.06544573999999999</v>
      </c>
      <c r="L15" s="170">
        <v>0.06544573999999999</v>
      </c>
      <c r="M15" s="170">
        <v>0.04366860999999998</v>
      </c>
      <c r="N15" s="171">
        <v>0.04366860999999998</v>
      </c>
      <c r="O15" s="172">
        <v>0.00011441999999998315</v>
      </c>
      <c r="P15" s="172">
        <v>0.00011441999999998315</v>
      </c>
      <c r="Q15" s="172">
        <v>0.00011441999999998315</v>
      </c>
      <c r="R15" s="173">
        <v>0.00011441999999998315</v>
      </c>
    </row>
    <row r="16" spans="1:18" ht="12.75" outlineLevel="1">
      <c r="A16" s="174"/>
      <c r="B16" s="175" t="s">
        <v>54</v>
      </c>
      <c r="C16" s="175" t="s">
        <v>55</v>
      </c>
      <c r="D16" s="176"/>
      <c r="E16" s="177">
        <v>6.256</v>
      </c>
      <c r="F16" s="177">
        <v>6.234</v>
      </c>
      <c r="G16" s="177">
        <v>5.21312545</v>
      </c>
      <c r="H16" s="177">
        <v>5.1913483199999995</v>
      </c>
      <c r="I16" s="178">
        <v>5.1913483199999995</v>
      </c>
      <c r="J16" s="177">
        <v>4.170473769999999</v>
      </c>
      <c r="K16" s="177">
        <v>4.14869664</v>
      </c>
      <c r="L16" s="177">
        <v>3.127822089999999</v>
      </c>
      <c r="M16" s="177">
        <v>3.1060449599999993</v>
      </c>
      <c r="N16" s="179">
        <v>3.1060449599999993</v>
      </c>
      <c r="O16" s="179">
        <v>1.0207416699999992</v>
      </c>
      <c r="P16" s="179">
        <v>-0.00013493000000094207</v>
      </c>
      <c r="Q16" s="179">
        <v>-0.00013493000000094207</v>
      </c>
      <c r="R16" s="178">
        <v>-0.00013493000000094207</v>
      </c>
    </row>
    <row r="17" spans="1:18" ht="12.75">
      <c r="A17" s="136" t="s">
        <v>56</v>
      </c>
      <c r="B17" s="137"/>
      <c r="C17" s="126"/>
      <c r="D17" s="180"/>
      <c r="E17" s="181"/>
      <c r="F17" s="159"/>
      <c r="G17" s="159"/>
      <c r="H17" s="147"/>
      <c r="I17" s="147"/>
      <c r="J17" s="131"/>
      <c r="K17" s="131"/>
      <c r="L17" s="131"/>
      <c r="M17" s="131"/>
      <c r="N17" s="158"/>
      <c r="O17" s="158"/>
      <c r="P17" s="158"/>
      <c r="Q17" s="158"/>
      <c r="R17" s="132"/>
    </row>
    <row r="18" spans="1:18" ht="12.75">
      <c r="A18" s="115">
        <v>4</v>
      </c>
      <c r="B18" s="126" t="s">
        <v>57</v>
      </c>
      <c r="C18" s="182" t="s">
        <v>58</v>
      </c>
      <c r="D18" s="159" t="s">
        <v>59</v>
      </c>
      <c r="E18" s="181">
        <v>0.76</v>
      </c>
      <c r="F18" s="159">
        <v>0.553</v>
      </c>
      <c r="G18" s="159">
        <v>0.553</v>
      </c>
      <c r="H18" s="147">
        <v>0.34158217</v>
      </c>
      <c r="I18" s="147">
        <v>0.34158217</v>
      </c>
      <c r="J18" s="162">
        <v>0.34158217</v>
      </c>
      <c r="K18" s="162">
        <v>0.13016434000000002</v>
      </c>
      <c r="L18" s="162">
        <v>0.13016434000000002</v>
      </c>
      <c r="M18" s="162">
        <v>0.00019128000000001588</v>
      </c>
      <c r="N18" s="163">
        <v>0.00019128000000001588</v>
      </c>
      <c r="O18" s="133">
        <v>0.00019128000000001588</v>
      </c>
      <c r="P18" s="133">
        <v>0.00019128000000001588</v>
      </c>
      <c r="Q18" s="133">
        <v>0.00019128000000001588</v>
      </c>
      <c r="R18" s="164">
        <v>0.00019128000000001588</v>
      </c>
    </row>
    <row r="19" spans="1:18" ht="12.75">
      <c r="A19" s="115">
        <v>13</v>
      </c>
      <c r="B19" s="126" t="s">
        <v>60</v>
      </c>
      <c r="C19" s="126" t="s">
        <v>61</v>
      </c>
      <c r="D19" s="159" t="s">
        <v>62</v>
      </c>
      <c r="E19" s="181">
        <v>3.08</v>
      </c>
      <c r="F19" s="159">
        <v>3.075</v>
      </c>
      <c r="G19" s="159">
        <v>2.8934913900000003</v>
      </c>
      <c r="H19" s="147">
        <v>2.8934913900000003</v>
      </c>
      <c r="I19" s="147">
        <v>2.8934913900000003</v>
      </c>
      <c r="J19" s="183">
        <v>2.7119827700000005</v>
      </c>
      <c r="K19" s="162">
        <v>2.7119827700000005</v>
      </c>
      <c r="L19" s="162">
        <v>2.5304741500000008</v>
      </c>
      <c r="M19" s="162">
        <v>2.5304741500000008</v>
      </c>
      <c r="N19" s="163">
        <v>2.5304741500000008</v>
      </c>
      <c r="O19" s="133">
        <v>2.1674569100000007</v>
      </c>
      <c r="P19" s="133">
        <v>1.8044396700000007</v>
      </c>
      <c r="Q19" s="133">
        <v>1.4414224300000007</v>
      </c>
      <c r="R19" s="164">
        <v>1.0784051900000007</v>
      </c>
    </row>
    <row r="20" spans="1:18" ht="12.75">
      <c r="A20" s="115">
        <v>16</v>
      </c>
      <c r="B20" s="126" t="s">
        <v>63</v>
      </c>
      <c r="C20" s="126" t="s">
        <v>64</v>
      </c>
      <c r="D20" s="159" t="s">
        <v>65</v>
      </c>
      <c r="E20" s="181">
        <v>9.23</v>
      </c>
      <c r="F20" s="159">
        <v>8.935</v>
      </c>
      <c r="G20" s="159">
        <v>8.935</v>
      </c>
      <c r="H20" s="147">
        <v>8.63845071</v>
      </c>
      <c r="I20" s="147">
        <v>8.63845071</v>
      </c>
      <c r="J20" s="183">
        <v>8.63845071</v>
      </c>
      <c r="K20" s="162">
        <v>8.3367885</v>
      </c>
      <c r="L20" s="162">
        <v>8.3367885</v>
      </c>
      <c r="M20" s="162">
        <v>8.03001337</v>
      </c>
      <c r="N20" s="163">
        <v>8.03001337</v>
      </c>
      <c r="O20" s="133">
        <v>7.396011430000001</v>
      </c>
      <c r="P20" s="133">
        <v>6.73900137</v>
      </c>
      <c r="Q20" s="133">
        <v>6.05642671</v>
      </c>
      <c r="R20" s="164">
        <v>5.34573099</v>
      </c>
    </row>
    <row r="21" spans="1:18" ht="12.75" hidden="1" outlineLevel="1">
      <c r="A21" s="115">
        <v>29</v>
      </c>
      <c r="B21" s="126" t="s">
        <v>66</v>
      </c>
      <c r="C21" s="126" t="s">
        <v>67</v>
      </c>
      <c r="D21" s="159" t="s">
        <v>68</v>
      </c>
      <c r="E21" s="159">
        <v>0</v>
      </c>
      <c r="F21" s="159">
        <v>0</v>
      </c>
      <c r="G21" s="159">
        <v>0</v>
      </c>
      <c r="H21" s="147">
        <v>0</v>
      </c>
      <c r="I21" s="147">
        <v>0</v>
      </c>
      <c r="J21" s="183">
        <v>0</v>
      </c>
      <c r="K21" s="162"/>
      <c r="L21" s="162"/>
      <c r="M21" s="162"/>
      <c r="N21" s="163"/>
      <c r="O21" s="133"/>
      <c r="P21" s="133"/>
      <c r="Q21" s="133"/>
      <c r="R21" s="164"/>
    </row>
    <row r="22" spans="1:18" ht="12.75" collapsed="1">
      <c r="A22" s="115">
        <v>62</v>
      </c>
      <c r="B22" s="126" t="s">
        <v>69</v>
      </c>
      <c r="C22" s="184" t="s">
        <v>70</v>
      </c>
      <c r="D22" s="159" t="s">
        <v>71</v>
      </c>
      <c r="E22" s="159">
        <v>39.46</v>
      </c>
      <c r="F22" s="159">
        <v>36.887</v>
      </c>
      <c r="G22" s="159">
        <v>36.887</v>
      </c>
      <c r="H22" s="147">
        <v>34.31349759</v>
      </c>
      <c r="I22" s="147">
        <v>34.31349759</v>
      </c>
      <c r="J22" s="183">
        <v>34.31349759</v>
      </c>
      <c r="K22" s="162">
        <v>31.739995179999998</v>
      </c>
      <c r="L22" s="162">
        <v>31.739995179999998</v>
      </c>
      <c r="M22" s="162">
        <v>29.166492769999998</v>
      </c>
      <c r="N22" s="163">
        <v>29.166492769999998</v>
      </c>
      <c r="O22" s="133">
        <v>24.01948795</v>
      </c>
      <c r="P22" s="133">
        <v>18.87248313</v>
      </c>
      <c r="Q22" s="133">
        <v>13.72547831</v>
      </c>
      <c r="R22" s="164">
        <v>8.57847349</v>
      </c>
    </row>
    <row r="23" spans="1:18" ht="12.75">
      <c r="A23" s="115">
        <v>66</v>
      </c>
      <c r="B23" s="126" t="s">
        <v>72</v>
      </c>
      <c r="C23" s="126" t="s">
        <v>73</v>
      </c>
      <c r="D23" s="159" t="s">
        <v>74</v>
      </c>
      <c r="E23" s="159">
        <v>8.74</v>
      </c>
      <c r="F23" s="159">
        <v>8.423</v>
      </c>
      <c r="G23" s="159">
        <v>8.423</v>
      </c>
      <c r="H23" s="147">
        <v>7.85214034</v>
      </c>
      <c r="I23" s="147">
        <v>7.85214034</v>
      </c>
      <c r="J23" s="183">
        <v>7.85214034</v>
      </c>
      <c r="K23" s="162">
        <v>7.16847707</v>
      </c>
      <c r="L23" s="162">
        <v>7.16847707</v>
      </c>
      <c r="M23" s="162">
        <v>6.4503582</v>
      </c>
      <c r="N23" s="163">
        <v>6.4503582</v>
      </c>
      <c r="O23" s="133">
        <v>4.54357498</v>
      </c>
      <c r="P23" s="133">
        <v>3.19040819</v>
      </c>
      <c r="Q23" s="133">
        <v>2.0568639699999998</v>
      </c>
      <c r="R23" s="164">
        <v>1.0306807799999997</v>
      </c>
    </row>
    <row r="24" spans="1:18" ht="12.75">
      <c r="A24" s="115">
        <v>76</v>
      </c>
      <c r="B24" s="126" t="s">
        <v>75</v>
      </c>
      <c r="C24" s="126" t="s">
        <v>76</v>
      </c>
      <c r="D24" s="159" t="s">
        <v>77</v>
      </c>
      <c r="E24" s="159">
        <v>0.57</v>
      </c>
      <c r="F24" s="159">
        <v>0.535</v>
      </c>
      <c r="G24" s="159">
        <v>1.02</v>
      </c>
      <c r="H24" s="147">
        <v>1.58435294</v>
      </c>
      <c r="I24" s="147">
        <v>1.58435294</v>
      </c>
      <c r="J24" s="183">
        <v>1.58435294</v>
      </c>
      <c r="K24" s="162">
        <v>1.5487058900000001</v>
      </c>
      <c r="L24" s="162">
        <v>2.04870589</v>
      </c>
      <c r="M24" s="185">
        <v>2.01305884</v>
      </c>
      <c r="N24" s="163">
        <v>2.01305884</v>
      </c>
      <c r="O24" s="133">
        <v>1.9417647399999998</v>
      </c>
      <c r="P24" s="133">
        <v>1.8704706399999997</v>
      </c>
      <c r="Q24" s="133">
        <v>1.7991765399999997</v>
      </c>
      <c r="R24" s="164">
        <v>1.7278824399999997</v>
      </c>
    </row>
    <row r="25" spans="1:18" ht="12.75">
      <c r="A25" s="115">
        <v>84</v>
      </c>
      <c r="B25" s="126" t="s">
        <v>78</v>
      </c>
      <c r="C25" s="126" t="s">
        <v>79</v>
      </c>
      <c r="D25" s="159" t="s">
        <v>80</v>
      </c>
      <c r="E25" s="159">
        <v>8.2</v>
      </c>
      <c r="F25" s="159">
        <v>8.668</v>
      </c>
      <c r="G25" s="159">
        <v>9.163467029999998</v>
      </c>
      <c r="H25" s="147">
        <v>9.613467029999997</v>
      </c>
      <c r="I25" s="147">
        <v>9.613467029999997</v>
      </c>
      <c r="J25" s="183">
        <v>9.553201909999997</v>
      </c>
      <c r="K25" s="162">
        <v>9.553201909999997</v>
      </c>
      <c r="L25" s="162">
        <v>9.355637869999997</v>
      </c>
      <c r="M25" s="162">
        <v>9.355637869999997</v>
      </c>
      <c r="N25" s="163">
        <v>9.355637869999997</v>
      </c>
      <c r="O25" s="133">
        <v>8.393723369999996</v>
      </c>
      <c r="P25" s="133">
        <v>6.925122919999996</v>
      </c>
      <c r="Q25" s="133">
        <v>5.025518779999996</v>
      </c>
      <c r="R25" s="164">
        <v>3.1259143599999963</v>
      </c>
    </row>
    <row r="26" spans="1:18" ht="12.75">
      <c r="A26" s="115">
        <v>85</v>
      </c>
      <c r="B26" s="126" t="s">
        <v>81</v>
      </c>
      <c r="C26" s="126" t="s">
        <v>82</v>
      </c>
      <c r="D26" s="159" t="s">
        <v>83</v>
      </c>
      <c r="E26" s="159">
        <v>2.6</v>
      </c>
      <c r="F26" s="159">
        <v>2.579</v>
      </c>
      <c r="G26" s="159">
        <v>3.084</v>
      </c>
      <c r="H26" s="147">
        <v>3.20498958</v>
      </c>
      <c r="I26" s="147">
        <v>3.20498958</v>
      </c>
      <c r="J26" s="183">
        <v>3.5209895799999997</v>
      </c>
      <c r="K26" s="162">
        <v>3.7040056199999998</v>
      </c>
      <c r="L26" s="162">
        <v>4.0847462199999995</v>
      </c>
      <c r="M26" s="162">
        <v>3.9048710699999996</v>
      </c>
      <c r="N26" s="163">
        <v>3.9048710699999996</v>
      </c>
      <c r="O26" s="133">
        <v>3.2971989399999995</v>
      </c>
      <c r="P26" s="133">
        <v>2.7110993099999994</v>
      </c>
      <c r="Q26" s="133">
        <v>2.3116447399999993</v>
      </c>
      <c r="R26" s="164">
        <v>2.1859183799999995</v>
      </c>
    </row>
    <row r="27" spans="1:18" ht="12.75">
      <c r="A27" s="115">
        <v>86</v>
      </c>
      <c r="B27" s="126" t="s">
        <v>84</v>
      </c>
      <c r="C27" s="126" t="s">
        <v>85</v>
      </c>
      <c r="D27" s="159" t="s">
        <v>86</v>
      </c>
      <c r="E27" s="159">
        <v>26.92</v>
      </c>
      <c r="F27" s="159">
        <v>27.164</v>
      </c>
      <c r="G27" s="159">
        <v>27.8454713</v>
      </c>
      <c r="H27" s="147">
        <v>28.038713299999998</v>
      </c>
      <c r="I27" s="147">
        <v>28.038713299999998</v>
      </c>
      <c r="J27" s="183">
        <v>28.038713299999998</v>
      </c>
      <c r="K27" s="162">
        <v>27.691400129999998</v>
      </c>
      <c r="L27" s="162">
        <v>27.691400129999998</v>
      </c>
      <c r="M27" s="162">
        <v>27.08888743</v>
      </c>
      <c r="N27" s="163">
        <v>27.08888743</v>
      </c>
      <c r="O27" s="133">
        <v>24.15913786</v>
      </c>
      <c r="P27" s="133">
        <v>19.61494601</v>
      </c>
      <c r="Q27" s="133">
        <v>15.013818070000001</v>
      </c>
      <c r="R27" s="164">
        <v>10.412691030000001</v>
      </c>
    </row>
    <row r="28" spans="1:18" ht="12.75">
      <c r="A28" s="115">
        <v>119</v>
      </c>
      <c r="B28" s="126" t="s">
        <v>87</v>
      </c>
      <c r="C28" s="184" t="s">
        <v>88</v>
      </c>
      <c r="D28" s="159" t="s">
        <v>89</v>
      </c>
      <c r="E28" s="159">
        <v>221.5</v>
      </c>
      <c r="F28" s="159">
        <v>221.498</v>
      </c>
      <c r="G28" s="159">
        <v>221.498</v>
      </c>
      <c r="H28" s="147">
        <v>221.498</v>
      </c>
      <c r="I28" s="147">
        <v>221.498</v>
      </c>
      <c r="J28" s="183">
        <v>221.498</v>
      </c>
      <c r="K28" s="162">
        <v>0</v>
      </c>
      <c r="L28" s="162">
        <v>0</v>
      </c>
      <c r="M28" s="162">
        <v>0</v>
      </c>
      <c r="N28" s="163">
        <v>0</v>
      </c>
      <c r="O28" s="133">
        <v>0</v>
      </c>
      <c r="P28" s="133">
        <v>0</v>
      </c>
      <c r="Q28" s="133">
        <v>0</v>
      </c>
      <c r="R28" s="164">
        <v>0</v>
      </c>
    </row>
    <row r="29" spans="1:18" ht="12.75">
      <c r="A29" s="115"/>
      <c r="B29" s="126" t="s">
        <v>90</v>
      </c>
      <c r="C29" s="184" t="s">
        <v>91</v>
      </c>
      <c r="D29" s="159" t="s">
        <v>92</v>
      </c>
      <c r="E29" s="159">
        <v>197</v>
      </c>
      <c r="F29" s="159">
        <v>197</v>
      </c>
      <c r="G29" s="159">
        <v>197</v>
      </c>
      <c r="H29" s="147">
        <v>197</v>
      </c>
      <c r="I29" s="147">
        <v>197</v>
      </c>
      <c r="J29" s="183">
        <v>197</v>
      </c>
      <c r="K29" s="162">
        <v>197</v>
      </c>
      <c r="L29" s="162">
        <v>197</v>
      </c>
      <c r="M29" s="162">
        <v>197</v>
      </c>
      <c r="N29" s="163">
        <v>197</v>
      </c>
      <c r="O29" s="133">
        <v>197</v>
      </c>
      <c r="P29" s="133">
        <v>197</v>
      </c>
      <c r="Q29" s="133">
        <v>197</v>
      </c>
      <c r="R29" s="164">
        <v>0</v>
      </c>
    </row>
    <row r="30" spans="1:18" ht="12.75" outlineLevel="1">
      <c r="A30" s="115"/>
      <c r="B30" s="126"/>
      <c r="C30" s="186" t="s">
        <v>93</v>
      </c>
      <c r="D30" s="159"/>
      <c r="E30" s="159">
        <v>0</v>
      </c>
      <c r="F30" s="159">
        <v>0</v>
      </c>
      <c r="G30" s="159">
        <v>0</v>
      </c>
      <c r="H30" s="147">
        <v>0</v>
      </c>
      <c r="I30" s="147">
        <v>0</v>
      </c>
      <c r="J30" s="162">
        <v>0</v>
      </c>
      <c r="K30" s="162">
        <v>0</v>
      </c>
      <c r="L30" s="162">
        <v>0</v>
      </c>
      <c r="M30" s="162">
        <v>0</v>
      </c>
      <c r="N30" s="133">
        <v>0</v>
      </c>
      <c r="O30" s="133">
        <v>80</v>
      </c>
      <c r="P30" s="133">
        <v>180</v>
      </c>
      <c r="Q30" s="133">
        <v>280</v>
      </c>
      <c r="R30" s="133">
        <v>580</v>
      </c>
    </row>
    <row r="31" spans="1:18" ht="12.75">
      <c r="A31" s="115">
        <v>120</v>
      </c>
      <c r="B31" s="126" t="s">
        <v>94</v>
      </c>
      <c r="C31" s="126" t="s">
        <v>95</v>
      </c>
      <c r="D31" s="187" t="s">
        <v>77</v>
      </c>
      <c r="E31" s="187">
        <v>0</v>
      </c>
      <c r="F31" s="187">
        <v>0</v>
      </c>
      <c r="G31" s="187">
        <v>0</v>
      </c>
      <c r="H31" s="147">
        <v>7.95</v>
      </c>
      <c r="I31" s="147">
        <v>7.95</v>
      </c>
      <c r="J31" s="183">
        <v>7.95</v>
      </c>
      <c r="K31" s="162">
        <v>11.369</v>
      </c>
      <c r="L31" s="162">
        <v>11.369</v>
      </c>
      <c r="M31" s="162">
        <v>14.82</v>
      </c>
      <c r="N31" s="163">
        <v>14.82</v>
      </c>
      <c r="O31" s="133">
        <v>20.000053</v>
      </c>
      <c r="P31" s="133">
        <v>19.285767286000002</v>
      </c>
      <c r="Q31" s="133">
        <v>17.857195858</v>
      </c>
      <c r="R31" s="164">
        <v>16.42862443</v>
      </c>
    </row>
    <row r="32" spans="1:18" ht="12.75">
      <c r="A32" s="115"/>
      <c r="B32" s="126" t="s">
        <v>96</v>
      </c>
      <c r="C32" s="186" t="s">
        <v>97</v>
      </c>
      <c r="D32" s="187"/>
      <c r="E32" s="187">
        <v>0</v>
      </c>
      <c r="F32" s="187">
        <v>0</v>
      </c>
      <c r="G32" s="187">
        <v>0</v>
      </c>
      <c r="H32" s="147">
        <v>0</v>
      </c>
      <c r="I32" s="147">
        <v>0</v>
      </c>
      <c r="J32" s="183">
        <v>400</v>
      </c>
      <c r="K32" s="162">
        <v>400</v>
      </c>
      <c r="L32" s="162">
        <v>400</v>
      </c>
      <c r="M32" s="162">
        <v>400</v>
      </c>
      <c r="N32" s="163">
        <v>400</v>
      </c>
      <c r="O32" s="133">
        <v>400</v>
      </c>
      <c r="P32" s="133">
        <v>400</v>
      </c>
      <c r="Q32" s="133">
        <v>400</v>
      </c>
      <c r="R32" s="164">
        <v>400</v>
      </c>
    </row>
    <row r="33" spans="1:18" ht="12.75">
      <c r="A33" s="165"/>
      <c r="B33" s="166" t="s">
        <v>98</v>
      </c>
      <c r="C33" s="166" t="s">
        <v>99</v>
      </c>
      <c r="D33" s="188" t="s">
        <v>100</v>
      </c>
      <c r="E33" s="188">
        <v>0</v>
      </c>
      <c r="F33" s="188">
        <v>0</v>
      </c>
      <c r="G33" s="188">
        <v>0</v>
      </c>
      <c r="H33" s="145">
        <v>10</v>
      </c>
      <c r="I33" s="145">
        <v>10</v>
      </c>
      <c r="J33" s="189">
        <v>28</v>
      </c>
      <c r="K33" s="170">
        <v>28</v>
      </c>
      <c r="L33" s="170">
        <v>28</v>
      </c>
      <c r="M33" s="170">
        <v>28</v>
      </c>
      <c r="N33" s="171">
        <v>28</v>
      </c>
      <c r="O33" s="172">
        <v>33</v>
      </c>
      <c r="P33" s="172">
        <v>33</v>
      </c>
      <c r="Q33" s="172">
        <v>33</v>
      </c>
      <c r="R33" s="173">
        <v>33</v>
      </c>
    </row>
    <row r="34" spans="1:18" ht="12.75" outlineLevel="1">
      <c r="A34" s="174"/>
      <c r="B34" s="175" t="s">
        <v>101</v>
      </c>
      <c r="C34" s="175" t="s">
        <v>102</v>
      </c>
      <c r="D34" s="190"/>
      <c r="E34" s="191">
        <v>518.06</v>
      </c>
      <c r="F34" s="191">
        <v>515.317</v>
      </c>
      <c r="G34" s="191">
        <v>517.30242972</v>
      </c>
      <c r="H34" s="191">
        <v>532.92868505</v>
      </c>
      <c r="I34" s="191">
        <v>532.92868505</v>
      </c>
      <c r="J34" s="191">
        <v>951.0029113100001</v>
      </c>
      <c r="K34" s="177">
        <v>728.95372141</v>
      </c>
      <c r="L34" s="177">
        <v>729.45538935</v>
      </c>
      <c r="M34" s="177">
        <v>728.35998498</v>
      </c>
      <c r="N34" s="179">
        <v>728.35998498</v>
      </c>
      <c r="O34" s="179">
        <v>805.91860046</v>
      </c>
      <c r="P34" s="179">
        <v>891.0139298060001</v>
      </c>
      <c r="Q34" s="179">
        <v>975.2877366879999</v>
      </c>
      <c r="R34" s="178">
        <v>1062.91451237</v>
      </c>
    </row>
    <row r="35" spans="1:18" ht="12.75">
      <c r="A35" s="136" t="s">
        <v>103</v>
      </c>
      <c r="B35" s="137"/>
      <c r="C35" s="126"/>
      <c r="D35" s="161"/>
      <c r="E35" s="161"/>
      <c r="F35" s="161"/>
      <c r="G35" s="161"/>
      <c r="H35" s="157"/>
      <c r="I35" s="157"/>
      <c r="J35" s="130"/>
      <c r="K35" s="131"/>
      <c r="L35" s="131"/>
      <c r="M35" s="131"/>
      <c r="N35" s="158"/>
      <c r="O35" s="158"/>
      <c r="P35" s="158"/>
      <c r="Q35" s="158"/>
      <c r="R35" s="132"/>
    </row>
    <row r="36" spans="1:18" ht="12.75">
      <c r="A36" s="115">
        <v>1</v>
      </c>
      <c r="B36" s="126" t="s">
        <v>104</v>
      </c>
      <c r="C36" s="184" t="s">
        <v>105</v>
      </c>
      <c r="D36" s="161" t="s">
        <v>106</v>
      </c>
      <c r="E36" s="161">
        <v>1421.26</v>
      </c>
      <c r="F36" s="161">
        <v>1421.262</v>
      </c>
      <c r="G36" s="161">
        <v>1311.917</v>
      </c>
      <c r="H36" s="147">
        <v>1311.917</v>
      </c>
      <c r="I36" s="147">
        <v>1311.917</v>
      </c>
      <c r="J36" s="183">
        <v>1202.572</v>
      </c>
      <c r="K36" s="162">
        <v>1202.572</v>
      </c>
      <c r="L36" s="162">
        <v>1093.2269999999999</v>
      </c>
      <c r="M36" s="162">
        <v>1093.2269999999999</v>
      </c>
      <c r="N36" s="163">
        <v>1093.2269999999999</v>
      </c>
      <c r="O36" s="133">
        <v>874.5369999999998</v>
      </c>
      <c r="P36" s="133">
        <v>655.8469999999998</v>
      </c>
      <c r="Q36" s="133">
        <v>437.15699999999975</v>
      </c>
      <c r="R36" s="164">
        <v>218.46699999999976</v>
      </c>
    </row>
    <row r="37" spans="1:18" ht="12.75">
      <c r="A37" s="165">
        <v>17</v>
      </c>
      <c r="B37" s="166" t="s">
        <v>107</v>
      </c>
      <c r="C37" s="166" t="s">
        <v>108</v>
      </c>
      <c r="D37" s="169" t="s">
        <v>109</v>
      </c>
      <c r="E37" s="169">
        <v>598.07</v>
      </c>
      <c r="F37" s="169">
        <v>598.07</v>
      </c>
      <c r="G37" s="169">
        <v>552.06</v>
      </c>
      <c r="H37" s="145">
        <v>552.06</v>
      </c>
      <c r="I37" s="145">
        <v>552.06</v>
      </c>
      <c r="J37" s="189">
        <v>506.05</v>
      </c>
      <c r="K37" s="170">
        <v>506.05</v>
      </c>
      <c r="L37" s="170">
        <v>460.04</v>
      </c>
      <c r="M37" s="170">
        <v>460.04</v>
      </c>
      <c r="N37" s="171">
        <v>460.04</v>
      </c>
      <c r="O37" s="172">
        <v>368.02</v>
      </c>
      <c r="P37" s="172">
        <v>276</v>
      </c>
      <c r="Q37" s="172">
        <v>183.98</v>
      </c>
      <c r="R37" s="173">
        <v>91.96000000000014</v>
      </c>
    </row>
    <row r="38" spans="1:18" ht="12.75" outlineLevel="1">
      <c r="A38" s="174"/>
      <c r="B38" s="175" t="s">
        <v>110</v>
      </c>
      <c r="C38" s="175" t="s">
        <v>111</v>
      </c>
      <c r="D38" s="190"/>
      <c r="E38" s="191">
        <v>2019.33</v>
      </c>
      <c r="F38" s="191">
        <v>2019.3319999999999</v>
      </c>
      <c r="G38" s="191">
        <v>1863.9769999999999</v>
      </c>
      <c r="H38" s="191">
        <v>1863.9769999999999</v>
      </c>
      <c r="I38" s="191">
        <v>1863.9769999999999</v>
      </c>
      <c r="J38" s="191">
        <v>1708.6219999999998</v>
      </c>
      <c r="K38" s="177">
        <v>1708.6219999999998</v>
      </c>
      <c r="L38" s="177">
        <v>1553.2669999999998</v>
      </c>
      <c r="M38" s="177">
        <v>1553.2669999999998</v>
      </c>
      <c r="N38" s="179">
        <v>1553.2669999999998</v>
      </c>
      <c r="O38" s="179">
        <v>1242.5569999999998</v>
      </c>
      <c r="P38" s="179">
        <v>931.8469999999999</v>
      </c>
      <c r="Q38" s="179">
        <v>621.137</v>
      </c>
      <c r="R38" s="178">
        <v>310.4269999999999</v>
      </c>
    </row>
    <row r="39" spans="1:18" ht="12.75">
      <c r="A39" s="136" t="s">
        <v>112</v>
      </c>
      <c r="B39" s="137"/>
      <c r="C39" s="126"/>
      <c r="D39" s="161"/>
      <c r="E39" s="161"/>
      <c r="F39" s="161"/>
      <c r="G39" s="161"/>
      <c r="H39" s="157"/>
      <c r="I39" s="157"/>
      <c r="J39" s="130"/>
      <c r="K39" s="131"/>
      <c r="L39" s="131"/>
      <c r="M39" s="131"/>
      <c r="N39" s="158"/>
      <c r="O39" s="158"/>
      <c r="P39" s="158"/>
      <c r="Q39" s="158"/>
      <c r="R39" s="132"/>
    </row>
    <row r="40" spans="1:18" ht="12.75">
      <c r="A40" s="115">
        <v>72</v>
      </c>
      <c r="B40" s="126" t="s">
        <v>113</v>
      </c>
      <c r="C40" s="184" t="s">
        <v>114</v>
      </c>
      <c r="D40" s="161" t="s">
        <v>115</v>
      </c>
      <c r="E40" s="161">
        <v>0.94</v>
      </c>
      <c r="F40" s="161">
        <v>0.942</v>
      </c>
      <c r="G40" s="161">
        <v>0.824206</v>
      </c>
      <c r="H40" s="147">
        <v>0.824206</v>
      </c>
      <c r="I40" s="147">
        <v>0.824206</v>
      </c>
      <c r="J40" s="183">
        <v>0.706412</v>
      </c>
      <c r="K40" s="162">
        <v>0.706412</v>
      </c>
      <c r="L40" s="162">
        <v>0.5886180000000001</v>
      </c>
      <c r="M40" s="162">
        <v>0.5886180000000001</v>
      </c>
      <c r="N40" s="163">
        <v>0.5886180000000001</v>
      </c>
      <c r="O40" s="133">
        <v>0.35303000000000007</v>
      </c>
      <c r="P40" s="133">
        <v>0.11744200000000007</v>
      </c>
      <c r="Q40" s="133">
        <v>-0.0003466399999999259</v>
      </c>
      <c r="R40" s="164">
        <v>-0.0003466399999999259</v>
      </c>
    </row>
    <row r="41" spans="1:18" ht="12.75">
      <c r="A41" s="165">
        <v>78</v>
      </c>
      <c r="B41" s="166" t="s">
        <v>116</v>
      </c>
      <c r="C41" s="166" t="s">
        <v>117</v>
      </c>
      <c r="D41" s="169" t="s">
        <v>118</v>
      </c>
      <c r="E41" s="169">
        <v>1.41</v>
      </c>
      <c r="F41" s="169">
        <v>1.407</v>
      </c>
      <c r="G41" s="169">
        <v>1.250674</v>
      </c>
      <c r="H41" s="145">
        <v>1.250674</v>
      </c>
      <c r="I41" s="145">
        <v>1.250674</v>
      </c>
      <c r="J41" s="189">
        <v>1.094348</v>
      </c>
      <c r="K41" s="170">
        <v>1.094348</v>
      </c>
      <c r="L41" s="170">
        <v>0.9380220000000001</v>
      </c>
      <c r="M41" s="170">
        <v>0.9380220000000001</v>
      </c>
      <c r="N41" s="171">
        <v>0.9380220000000001</v>
      </c>
      <c r="O41" s="172">
        <v>0.6253700000000002</v>
      </c>
      <c r="P41" s="172">
        <v>0.3127180000000002</v>
      </c>
      <c r="Q41" s="172">
        <v>6.600000000023254E-05</v>
      </c>
      <c r="R41" s="173">
        <v>6.600000000023254E-05</v>
      </c>
    </row>
    <row r="42" spans="1:18" ht="12.75" outlineLevel="1">
      <c r="A42" s="174"/>
      <c r="B42" s="175" t="s">
        <v>119</v>
      </c>
      <c r="C42" s="175" t="s">
        <v>120</v>
      </c>
      <c r="D42" s="190"/>
      <c r="E42" s="191">
        <v>2.35</v>
      </c>
      <c r="F42" s="191">
        <v>2.349</v>
      </c>
      <c r="G42" s="191">
        <v>2.0748800000000003</v>
      </c>
      <c r="H42" s="191">
        <v>2.0748800000000003</v>
      </c>
      <c r="I42" s="191">
        <v>2.0748800000000003</v>
      </c>
      <c r="J42" s="191">
        <v>1.8007600000000001</v>
      </c>
      <c r="K42" s="177">
        <v>1.8007600000000001</v>
      </c>
      <c r="L42" s="177">
        <v>1.5266400000000002</v>
      </c>
      <c r="M42" s="177">
        <v>1.5266400000000002</v>
      </c>
      <c r="N42" s="179">
        <v>1.5266400000000002</v>
      </c>
      <c r="O42" s="179">
        <v>0.9784000000000003</v>
      </c>
      <c r="P42" s="179">
        <v>0.4301600000000003</v>
      </c>
      <c r="Q42" s="179">
        <v>-0.00028063999999969336</v>
      </c>
      <c r="R42" s="178">
        <v>-0.00028063999999969336</v>
      </c>
    </row>
    <row r="43" spans="1:18" ht="12.75">
      <c r="A43" s="136" t="s">
        <v>121</v>
      </c>
      <c r="B43" s="137"/>
      <c r="C43" s="126"/>
      <c r="D43" s="161"/>
      <c r="E43" s="161"/>
      <c r="F43" s="161"/>
      <c r="G43" s="161"/>
      <c r="H43" s="157"/>
      <c r="I43" s="157"/>
      <c r="J43" s="134"/>
      <c r="K43" s="114"/>
      <c r="L43" s="114"/>
      <c r="M43" s="114"/>
      <c r="N43" s="129"/>
      <c r="O43" s="129"/>
      <c r="P43" s="129"/>
      <c r="Q43" s="129"/>
      <c r="R43" s="135"/>
    </row>
    <row r="44" spans="1:18" ht="12.75">
      <c r="A44" s="115">
        <v>2</v>
      </c>
      <c r="B44" s="126" t="s">
        <v>122</v>
      </c>
      <c r="C44" s="126" t="s">
        <v>123</v>
      </c>
      <c r="D44" s="161" t="s">
        <v>124</v>
      </c>
      <c r="E44" s="161">
        <v>24.55</v>
      </c>
      <c r="F44" s="161">
        <v>24.519</v>
      </c>
      <c r="G44" s="161">
        <v>22.826521839999998</v>
      </c>
      <c r="H44" s="147">
        <v>22.826521839999998</v>
      </c>
      <c r="I44" s="147">
        <v>22.826521839999998</v>
      </c>
      <c r="J44" s="183">
        <v>21.845227089999998</v>
      </c>
      <c r="K44" s="162">
        <v>21.845227089999998</v>
      </c>
      <c r="L44" s="162">
        <v>20.819381099999998</v>
      </c>
      <c r="M44" s="162">
        <v>20.819381099999998</v>
      </c>
      <c r="N44" s="163">
        <v>20.819381099999998</v>
      </c>
      <c r="O44" s="133">
        <v>18.605488409999996</v>
      </c>
      <c r="P44" s="133">
        <v>16.103867849999997</v>
      </c>
      <c r="Q44" s="133">
        <v>13.161187059999996</v>
      </c>
      <c r="R44" s="164">
        <v>9.407057959999996</v>
      </c>
    </row>
    <row r="45" spans="1:18" ht="12.75">
      <c r="A45" s="115">
        <v>3</v>
      </c>
      <c r="B45" s="126" t="s">
        <v>125</v>
      </c>
      <c r="C45" s="126" t="s">
        <v>126</v>
      </c>
      <c r="D45" s="161" t="s">
        <v>127</v>
      </c>
      <c r="E45" s="161">
        <v>18.78</v>
      </c>
      <c r="F45" s="161">
        <v>18.767</v>
      </c>
      <c r="G45" s="161">
        <v>17.95559466</v>
      </c>
      <c r="H45" s="147">
        <v>17.95559466</v>
      </c>
      <c r="I45" s="147">
        <v>17.95559466</v>
      </c>
      <c r="J45" s="183">
        <v>17.48941366</v>
      </c>
      <c r="K45" s="162">
        <v>17.48941366</v>
      </c>
      <c r="L45" s="162">
        <v>16.99159232</v>
      </c>
      <c r="M45" s="162">
        <v>16.99159232</v>
      </c>
      <c r="N45" s="163">
        <v>16.99159232</v>
      </c>
      <c r="O45" s="133">
        <v>15.911773789999998</v>
      </c>
      <c r="P45" s="133">
        <v>14.664124379999999</v>
      </c>
      <c r="Q45" s="133">
        <v>13.19857495</v>
      </c>
      <c r="R45" s="164">
        <v>11.413902949999999</v>
      </c>
    </row>
    <row r="46" spans="1:18" ht="12.75">
      <c r="A46" s="115">
        <v>4</v>
      </c>
      <c r="B46" s="126" t="s">
        <v>57</v>
      </c>
      <c r="C46" s="126" t="s">
        <v>58</v>
      </c>
      <c r="D46" s="161" t="s">
        <v>59</v>
      </c>
      <c r="E46" s="161">
        <v>0.95</v>
      </c>
      <c r="F46" s="161">
        <v>0.684</v>
      </c>
      <c r="G46" s="161">
        <v>0.684</v>
      </c>
      <c r="H46" s="147">
        <v>0.41954025000000006</v>
      </c>
      <c r="I46" s="147">
        <v>0.41954025000000006</v>
      </c>
      <c r="J46" s="183">
        <v>0.41954025000000006</v>
      </c>
      <c r="K46" s="162">
        <v>0.15508050000000007</v>
      </c>
      <c r="L46" s="162">
        <v>0.15508050000000007</v>
      </c>
      <c r="M46" s="162">
        <v>-0.0004158199999999279</v>
      </c>
      <c r="N46" s="163">
        <v>-0.0004158199999999279</v>
      </c>
      <c r="O46" s="133">
        <v>-0.0004158199999999279</v>
      </c>
      <c r="P46" s="133">
        <v>-0.0004158199999999279</v>
      </c>
      <c r="Q46" s="133">
        <v>-0.0004158199999999279</v>
      </c>
      <c r="R46" s="164">
        <v>-0.0004158199999999279</v>
      </c>
    </row>
    <row r="47" spans="1:18" ht="12.75">
      <c r="A47" s="115">
        <v>10</v>
      </c>
      <c r="B47" s="126" t="s">
        <v>128</v>
      </c>
      <c r="C47" s="126" t="s">
        <v>129</v>
      </c>
      <c r="D47" s="161" t="s">
        <v>130</v>
      </c>
      <c r="E47" s="161">
        <v>7.77</v>
      </c>
      <c r="F47" s="161">
        <v>7.766</v>
      </c>
      <c r="G47" s="161">
        <v>7.766</v>
      </c>
      <c r="H47" s="147">
        <v>7.37771346</v>
      </c>
      <c r="I47" s="147">
        <v>7.37771346</v>
      </c>
      <c r="J47" s="183">
        <v>7.37771346</v>
      </c>
      <c r="K47" s="162">
        <v>7.37771346</v>
      </c>
      <c r="L47" s="162">
        <v>7.37771346</v>
      </c>
      <c r="M47" s="162">
        <v>6.98942692</v>
      </c>
      <c r="N47" s="163">
        <v>6.98942692</v>
      </c>
      <c r="O47" s="133">
        <v>6.6011403799999995</v>
      </c>
      <c r="P47" s="133">
        <v>6.212853839999999</v>
      </c>
      <c r="Q47" s="133">
        <v>5.824567299999999</v>
      </c>
      <c r="R47" s="164">
        <v>5.436280759999999</v>
      </c>
    </row>
    <row r="48" spans="1:18" ht="12.75">
      <c r="A48" s="115">
        <v>11</v>
      </c>
      <c r="B48" s="126" t="s">
        <v>131</v>
      </c>
      <c r="C48" s="126" t="s">
        <v>132</v>
      </c>
      <c r="D48" s="161" t="s">
        <v>133</v>
      </c>
      <c r="E48" s="161">
        <v>3.12</v>
      </c>
      <c r="F48" s="161">
        <v>3.115</v>
      </c>
      <c r="G48" s="161">
        <v>2.9499429750000004</v>
      </c>
      <c r="H48" s="147">
        <v>2.9499429750000004</v>
      </c>
      <c r="I48" s="147">
        <v>2.9499429750000004</v>
      </c>
      <c r="J48" s="183">
        <v>2.778861845</v>
      </c>
      <c r="K48" s="162">
        <v>2.778861845</v>
      </c>
      <c r="L48" s="162">
        <v>2.607780715</v>
      </c>
      <c r="M48" s="162">
        <v>2.607780715</v>
      </c>
      <c r="N48" s="163">
        <v>2.607780715</v>
      </c>
      <c r="O48" s="133">
        <v>2.2656184550000003</v>
      </c>
      <c r="P48" s="133">
        <v>1.9234561950000002</v>
      </c>
      <c r="Q48" s="133">
        <v>1.5812939350000002</v>
      </c>
      <c r="R48" s="164">
        <v>1.239131675</v>
      </c>
    </row>
    <row r="49" spans="1:18" ht="12.75">
      <c r="A49" s="115">
        <v>12.13</v>
      </c>
      <c r="B49" s="126" t="s">
        <v>134</v>
      </c>
      <c r="C49" s="126" t="s">
        <v>61</v>
      </c>
      <c r="D49" s="161" t="s">
        <v>135</v>
      </c>
      <c r="E49" s="161">
        <v>22.6</v>
      </c>
      <c r="F49" s="161">
        <v>21.775</v>
      </c>
      <c r="G49" s="161">
        <v>21.36</v>
      </c>
      <c r="H49" s="147">
        <v>20.49403191</v>
      </c>
      <c r="I49" s="147">
        <v>20.49403191</v>
      </c>
      <c r="J49" s="183">
        <v>20.07903191</v>
      </c>
      <c r="K49" s="162">
        <v>19.213063820000002</v>
      </c>
      <c r="L49" s="162">
        <v>18.798063820000003</v>
      </c>
      <c r="M49" s="162">
        <v>17.932095730000004</v>
      </c>
      <c r="N49" s="163">
        <v>17.932095730000004</v>
      </c>
      <c r="O49" s="133">
        <v>14.124949810000004</v>
      </c>
      <c r="P49" s="133">
        <v>11.771376870000005</v>
      </c>
      <c r="Q49" s="133">
        <v>9.417803910000003</v>
      </c>
      <c r="R49" s="164">
        <v>7.064230950000003</v>
      </c>
    </row>
    <row r="50" spans="1:18" ht="12.75" hidden="1" outlineLevel="1">
      <c r="A50" s="115">
        <v>13</v>
      </c>
      <c r="B50" s="126"/>
      <c r="C50" s="126" t="s">
        <v>61</v>
      </c>
      <c r="D50" s="161"/>
      <c r="E50" s="161">
        <v>0</v>
      </c>
      <c r="F50" s="161">
        <v>0</v>
      </c>
      <c r="G50" s="161">
        <v>0</v>
      </c>
      <c r="H50" s="147">
        <v>0</v>
      </c>
      <c r="I50" s="147">
        <v>0</v>
      </c>
      <c r="J50" s="183"/>
      <c r="K50" s="114"/>
      <c r="L50" s="114"/>
      <c r="M50" s="114"/>
      <c r="N50" s="163">
        <v>0</v>
      </c>
      <c r="O50" s="129"/>
      <c r="P50" s="129"/>
      <c r="Q50" s="129"/>
      <c r="R50" s="135"/>
    </row>
    <row r="51" spans="1:18" ht="12.75" collapsed="1">
      <c r="A51" s="115">
        <v>15</v>
      </c>
      <c r="B51" s="126" t="s">
        <v>136</v>
      </c>
      <c r="C51" s="126" t="s">
        <v>137</v>
      </c>
      <c r="D51" s="161" t="s">
        <v>138</v>
      </c>
      <c r="E51" s="161">
        <v>5.39</v>
      </c>
      <c r="F51" s="161">
        <v>5.388</v>
      </c>
      <c r="G51" s="161">
        <v>4.97356732</v>
      </c>
      <c r="H51" s="147">
        <v>4.97356732</v>
      </c>
      <c r="I51" s="147">
        <v>4.97356732</v>
      </c>
      <c r="J51" s="183">
        <v>4.55913464</v>
      </c>
      <c r="K51" s="162">
        <v>4.55913464</v>
      </c>
      <c r="L51" s="162">
        <v>4.14470196</v>
      </c>
      <c r="M51" s="162">
        <v>4.14470196</v>
      </c>
      <c r="N51" s="163">
        <v>4.14470196</v>
      </c>
      <c r="O51" s="133">
        <v>3.31583696</v>
      </c>
      <c r="P51" s="133">
        <v>2.48697196</v>
      </c>
      <c r="Q51" s="133">
        <v>1.65810696</v>
      </c>
      <c r="R51" s="164">
        <v>0.8292419600000001</v>
      </c>
    </row>
    <row r="52" spans="1:18" ht="12.75">
      <c r="A52" s="115">
        <v>19</v>
      </c>
      <c r="B52" s="126" t="s">
        <v>139</v>
      </c>
      <c r="C52" s="126" t="s">
        <v>140</v>
      </c>
      <c r="D52" s="161" t="s">
        <v>141</v>
      </c>
      <c r="E52" s="161">
        <v>11.13</v>
      </c>
      <c r="F52" s="161">
        <v>10.55</v>
      </c>
      <c r="G52" s="161">
        <v>10.55</v>
      </c>
      <c r="H52" s="147">
        <v>9.96167965</v>
      </c>
      <c r="I52" s="147">
        <v>9.96167965</v>
      </c>
      <c r="J52" s="183">
        <v>9.96167965</v>
      </c>
      <c r="K52" s="162">
        <v>9.3733593</v>
      </c>
      <c r="L52" s="162">
        <v>9.3733593</v>
      </c>
      <c r="M52" s="162">
        <v>8.78503895</v>
      </c>
      <c r="N52" s="163">
        <v>8.78503895</v>
      </c>
      <c r="O52" s="133">
        <v>7.608398950000001</v>
      </c>
      <c r="P52" s="133">
        <v>6.431758950000001</v>
      </c>
      <c r="Q52" s="133">
        <v>5.255118950000001</v>
      </c>
      <c r="R52" s="164">
        <v>4.078478950000001</v>
      </c>
    </row>
    <row r="53" spans="1:18" ht="12.75">
      <c r="A53" s="115">
        <v>20</v>
      </c>
      <c r="B53" s="126" t="s">
        <v>142</v>
      </c>
      <c r="C53" s="126" t="s">
        <v>143</v>
      </c>
      <c r="D53" s="161" t="s">
        <v>144</v>
      </c>
      <c r="E53" s="161">
        <v>1</v>
      </c>
      <c r="F53" s="161">
        <v>1.001</v>
      </c>
      <c r="G53" s="161">
        <v>0.8579510399999999</v>
      </c>
      <c r="H53" s="147">
        <v>0.8579510399999999</v>
      </c>
      <c r="I53" s="147">
        <v>0.8579510399999999</v>
      </c>
      <c r="J53" s="183">
        <v>0.7149020799999999</v>
      </c>
      <c r="K53" s="162">
        <v>0.7149020799999999</v>
      </c>
      <c r="L53" s="162">
        <v>0.5718531199999999</v>
      </c>
      <c r="M53" s="162">
        <v>0.5718531199999999</v>
      </c>
      <c r="N53" s="163">
        <v>0.5718531199999999</v>
      </c>
      <c r="O53" s="133">
        <v>0.2857551999999999</v>
      </c>
      <c r="P53" s="133">
        <v>-0.0003427200000001296</v>
      </c>
      <c r="Q53" s="133">
        <v>-0.0003427200000001296</v>
      </c>
      <c r="R53" s="164">
        <v>-0.0003427200000001296</v>
      </c>
    </row>
    <row r="54" spans="1:18" ht="12.75">
      <c r="A54" s="115">
        <v>21</v>
      </c>
      <c r="B54" s="126" t="s">
        <v>145</v>
      </c>
      <c r="C54" s="182" t="s">
        <v>146</v>
      </c>
      <c r="D54" s="161" t="s">
        <v>147</v>
      </c>
      <c r="E54" s="161">
        <v>0.27</v>
      </c>
      <c r="F54" s="161">
        <v>0.239</v>
      </c>
      <c r="G54" s="161">
        <v>0.239</v>
      </c>
      <c r="H54" s="147">
        <v>0.20909308999999998</v>
      </c>
      <c r="I54" s="147">
        <v>0.20909308999999998</v>
      </c>
      <c r="J54" s="183">
        <v>0.20909308999999998</v>
      </c>
      <c r="K54" s="162">
        <v>0.17918617999999997</v>
      </c>
      <c r="L54" s="162">
        <v>0.17918617999999997</v>
      </c>
      <c r="M54" s="162">
        <v>0.14927926999999996</v>
      </c>
      <c r="N54" s="163">
        <v>0.14927926999999996</v>
      </c>
      <c r="O54" s="133">
        <v>0.08946544999999997</v>
      </c>
      <c r="P54" s="133">
        <v>0.029651629999999977</v>
      </c>
      <c r="Q54" s="133">
        <v>-0.000255260000000021</v>
      </c>
      <c r="R54" s="164">
        <v>-0.000255260000000021</v>
      </c>
    </row>
    <row r="55" spans="1:18" ht="12.75">
      <c r="A55" s="115">
        <v>22</v>
      </c>
      <c r="B55" s="126" t="s">
        <v>148</v>
      </c>
      <c r="C55" s="184" t="s">
        <v>149</v>
      </c>
      <c r="D55" s="161" t="s">
        <v>150</v>
      </c>
      <c r="E55" s="161">
        <v>0.2</v>
      </c>
      <c r="F55" s="161">
        <v>0.201</v>
      </c>
      <c r="G55" s="161">
        <v>0.17234603</v>
      </c>
      <c r="H55" s="147">
        <v>0.17234603</v>
      </c>
      <c r="I55" s="147">
        <v>0.17234603</v>
      </c>
      <c r="J55" s="183">
        <v>0.14369206</v>
      </c>
      <c r="K55" s="162">
        <v>0.14369206</v>
      </c>
      <c r="L55" s="162">
        <v>0.11503809000000001</v>
      </c>
      <c r="M55" s="162">
        <v>0.11503809000000001</v>
      </c>
      <c r="N55" s="163">
        <v>0.11503809000000001</v>
      </c>
      <c r="O55" s="133">
        <v>0.05773015000000001</v>
      </c>
      <c r="P55" s="133">
        <v>0.0004222100000000062</v>
      </c>
      <c r="Q55" s="133">
        <v>0.0004222100000000062</v>
      </c>
      <c r="R55" s="164">
        <v>0.0004222100000000062</v>
      </c>
    </row>
    <row r="56" spans="1:18" ht="12.75">
      <c r="A56" s="115">
        <v>23</v>
      </c>
      <c r="B56" s="126" t="s">
        <v>151</v>
      </c>
      <c r="C56" s="126" t="s">
        <v>152</v>
      </c>
      <c r="D56" s="161" t="s">
        <v>153</v>
      </c>
      <c r="E56" s="161">
        <v>1.14</v>
      </c>
      <c r="F56" s="161">
        <v>1.138</v>
      </c>
      <c r="G56" s="161">
        <v>1.1666539699999998</v>
      </c>
      <c r="H56" s="147">
        <v>1.1666539699999998</v>
      </c>
      <c r="I56" s="147">
        <v>1.1666539699999998</v>
      </c>
      <c r="J56" s="183">
        <v>1.0040367799999999</v>
      </c>
      <c r="K56" s="162">
        <v>1.0040367799999999</v>
      </c>
      <c r="L56" s="162">
        <v>0.8414195899999999</v>
      </c>
      <c r="M56" s="162">
        <v>0.8414195899999999</v>
      </c>
      <c r="N56" s="163">
        <v>0.8414195899999999</v>
      </c>
      <c r="O56" s="133">
        <v>0.51618521</v>
      </c>
      <c r="P56" s="133">
        <v>0.19095082999999996</v>
      </c>
      <c r="Q56" s="133">
        <v>0.19095082999999996</v>
      </c>
      <c r="R56" s="164">
        <v>0.19095082999999996</v>
      </c>
    </row>
    <row r="57" spans="1:18" ht="12.75">
      <c r="A57" s="115">
        <v>24</v>
      </c>
      <c r="B57" s="126" t="s">
        <v>154</v>
      </c>
      <c r="C57" s="184" t="s">
        <v>155</v>
      </c>
      <c r="D57" s="161" t="s">
        <v>156</v>
      </c>
      <c r="E57" s="161">
        <v>0.03</v>
      </c>
      <c r="F57" s="161">
        <v>0.032</v>
      </c>
      <c r="G57" s="161">
        <v>0.02742253</v>
      </c>
      <c r="H57" s="147">
        <v>0.02742253</v>
      </c>
      <c r="I57" s="147">
        <v>0.02742253</v>
      </c>
      <c r="J57" s="183">
        <v>0.02284506</v>
      </c>
      <c r="K57" s="162">
        <v>0.02284506</v>
      </c>
      <c r="L57" s="162">
        <v>0.01826759</v>
      </c>
      <c r="M57" s="162">
        <v>0.01826759</v>
      </c>
      <c r="N57" s="163">
        <v>0.01826759</v>
      </c>
      <c r="O57" s="133">
        <v>0.00911265</v>
      </c>
      <c r="P57" s="133">
        <v>-4.229000000000038E-05</v>
      </c>
      <c r="Q57" s="133">
        <v>-4.229000000000038E-05</v>
      </c>
      <c r="R57" s="164">
        <v>-4.229000000000038E-05</v>
      </c>
    </row>
    <row r="58" spans="1:18" ht="12.75">
      <c r="A58" s="115">
        <v>27</v>
      </c>
      <c r="B58" s="126" t="s">
        <v>157</v>
      </c>
      <c r="C58" s="126" t="s">
        <v>158</v>
      </c>
      <c r="D58" s="161" t="s">
        <v>159</v>
      </c>
      <c r="E58" s="161">
        <v>23.05</v>
      </c>
      <c r="F58" s="161">
        <v>22.227</v>
      </c>
      <c r="G58" s="161">
        <v>22.227</v>
      </c>
      <c r="H58" s="147">
        <v>21.38460423</v>
      </c>
      <c r="I58" s="147">
        <v>21.38460423</v>
      </c>
      <c r="J58" s="183">
        <v>21.38460423</v>
      </c>
      <c r="K58" s="162">
        <v>20.51212048</v>
      </c>
      <c r="L58" s="162">
        <v>20.51212048</v>
      </c>
      <c r="M58" s="162">
        <v>19.60959592</v>
      </c>
      <c r="N58" s="163">
        <v>19.60959592</v>
      </c>
      <c r="O58" s="133">
        <v>17.71063192</v>
      </c>
      <c r="P58" s="133">
        <v>15.670653920000001</v>
      </c>
      <c r="Q58" s="133">
        <v>13.492221920000002</v>
      </c>
      <c r="R58" s="164">
        <v>11.157791920000003</v>
      </c>
    </row>
    <row r="59" spans="1:18" ht="12.75" hidden="1" outlineLevel="1">
      <c r="A59" s="115">
        <v>30</v>
      </c>
      <c r="B59" s="126" t="s">
        <v>160</v>
      </c>
      <c r="C59" s="126" t="s">
        <v>161</v>
      </c>
      <c r="D59" s="161" t="s">
        <v>162</v>
      </c>
      <c r="E59" s="161">
        <v>0</v>
      </c>
      <c r="F59" s="161">
        <v>0</v>
      </c>
      <c r="G59" s="161">
        <v>0</v>
      </c>
      <c r="H59" s="147">
        <v>0</v>
      </c>
      <c r="I59" s="147">
        <v>0</v>
      </c>
      <c r="J59" s="183"/>
      <c r="K59" s="162"/>
      <c r="L59" s="162"/>
      <c r="M59" s="162"/>
      <c r="N59" s="163">
        <v>0</v>
      </c>
      <c r="O59" s="133"/>
      <c r="P59" s="133"/>
      <c r="Q59" s="133"/>
      <c r="R59" s="164"/>
    </row>
    <row r="60" spans="1:18" ht="12.75" collapsed="1">
      <c r="A60" s="115">
        <v>31</v>
      </c>
      <c r="B60" s="126" t="s">
        <v>163</v>
      </c>
      <c r="C60" s="126" t="s">
        <v>164</v>
      </c>
      <c r="D60" s="161" t="s">
        <v>165</v>
      </c>
      <c r="E60" s="161">
        <v>2.18</v>
      </c>
      <c r="F60" s="161">
        <v>2.178</v>
      </c>
      <c r="G60" s="161">
        <v>1.87410817</v>
      </c>
      <c r="H60" s="147">
        <v>1.87410817</v>
      </c>
      <c r="I60" s="147">
        <v>1.87410817</v>
      </c>
      <c r="J60" s="183">
        <v>1.57021634</v>
      </c>
      <c r="K60" s="162">
        <v>1.57021634</v>
      </c>
      <c r="L60" s="162">
        <v>1.26632451</v>
      </c>
      <c r="M60" s="162">
        <v>1.26632451</v>
      </c>
      <c r="N60" s="163">
        <v>1.26632451</v>
      </c>
      <c r="O60" s="133">
        <v>0.6585408500000001</v>
      </c>
      <c r="P60" s="133">
        <v>0.05075719000000012</v>
      </c>
      <c r="Q60" s="133">
        <v>-0.00018051999999987856</v>
      </c>
      <c r="R60" s="164">
        <v>-0.00018051999999987856</v>
      </c>
    </row>
    <row r="61" spans="1:18" ht="12.75" hidden="1" outlineLevel="1">
      <c r="A61" s="115">
        <v>32</v>
      </c>
      <c r="B61" s="126"/>
      <c r="C61" s="184" t="s">
        <v>166</v>
      </c>
      <c r="D61" s="161"/>
      <c r="E61" s="161">
        <v>0</v>
      </c>
      <c r="F61" s="161">
        <v>0</v>
      </c>
      <c r="G61" s="161">
        <v>0</v>
      </c>
      <c r="H61" s="147">
        <v>0</v>
      </c>
      <c r="I61" s="147">
        <v>0</v>
      </c>
      <c r="J61" s="134"/>
      <c r="K61" s="114"/>
      <c r="L61" s="114"/>
      <c r="M61" s="114"/>
      <c r="N61" s="163">
        <v>0</v>
      </c>
      <c r="O61" s="129"/>
      <c r="P61" s="129"/>
      <c r="Q61" s="129"/>
      <c r="R61" s="135"/>
    </row>
    <row r="62" spans="1:18" ht="12.75" hidden="1" outlineLevel="1">
      <c r="A62" s="115">
        <v>33</v>
      </c>
      <c r="B62" s="126"/>
      <c r="C62" s="126" t="s">
        <v>167</v>
      </c>
      <c r="D62" s="161"/>
      <c r="E62" s="161">
        <v>0</v>
      </c>
      <c r="F62" s="161">
        <v>0</v>
      </c>
      <c r="G62" s="161">
        <v>0</v>
      </c>
      <c r="H62" s="147">
        <v>0</v>
      </c>
      <c r="I62" s="147">
        <v>0</v>
      </c>
      <c r="J62" s="134"/>
      <c r="K62" s="114"/>
      <c r="L62" s="114"/>
      <c r="M62" s="114"/>
      <c r="N62" s="163">
        <v>0</v>
      </c>
      <c r="O62" s="129"/>
      <c r="P62" s="129"/>
      <c r="Q62" s="129"/>
      <c r="R62" s="135"/>
    </row>
    <row r="63" spans="1:18" ht="12.75" hidden="1" outlineLevel="1">
      <c r="A63" s="115">
        <v>34</v>
      </c>
      <c r="B63" s="126"/>
      <c r="C63" s="126" t="s">
        <v>168</v>
      </c>
      <c r="D63" s="161"/>
      <c r="E63" s="161">
        <v>0</v>
      </c>
      <c r="F63" s="161">
        <v>0</v>
      </c>
      <c r="G63" s="161">
        <v>0</v>
      </c>
      <c r="H63" s="147">
        <v>0</v>
      </c>
      <c r="I63" s="147">
        <v>0</v>
      </c>
      <c r="J63" s="134"/>
      <c r="K63" s="114"/>
      <c r="L63" s="114"/>
      <c r="M63" s="114"/>
      <c r="N63" s="163">
        <v>0</v>
      </c>
      <c r="O63" s="129"/>
      <c r="P63" s="129"/>
      <c r="Q63" s="129"/>
      <c r="R63" s="135"/>
    </row>
    <row r="64" spans="1:18" ht="12.75" hidden="1" outlineLevel="1">
      <c r="A64" s="115">
        <v>35</v>
      </c>
      <c r="B64" s="126"/>
      <c r="C64" s="184" t="s">
        <v>169</v>
      </c>
      <c r="D64" s="161"/>
      <c r="E64" s="161">
        <v>0</v>
      </c>
      <c r="F64" s="161">
        <v>0</v>
      </c>
      <c r="G64" s="161">
        <v>0</v>
      </c>
      <c r="H64" s="147">
        <v>0</v>
      </c>
      <c r="I64" s="147">
        <v>0</v>
      </c>
      <c r="J64" s="134"/>
      <c r="K64" s="114"/>
      <c r="L64" s="114"/>
      <c r="M64" s="114"/>
      <c r="N64" s="163">
        <v>0</v>
      </c>
      <c r="O64" s="129"/>
      <c r="P64" s="129"/>
      <c r="Q64" s="129"/>
      <c r="R64" s="135"/>
    </row>
    <row r="65" spans="1:18" ht="12.75" hidden="1" outlineLevel="1">
      <c r="A65" s="115">
        <v>36</v>
      </c>
      <c r="B65" s="126"/>
      <c r="C65" s="126" t="s">
        <v>170</v>
      </c>
      <c r="D65" s="161"/>
      <c r="E65" s="161">
        <v>0</v>
      </c>
      <c r="F65" s="161">
        <v>0</v>
      </c>
      <c r="G65" s="161">
        <v>0</v>
      </c>
      <c r="H65" s="147">
        <v>0</v>
      </c>
      <c r="I65" s="147">
        <v>0</v>
      </c>
      <c r="J65" s="134"/>
      <c r="K65" s="114"/>
      <c r="L65" s="114"/>
      <c r="M65" s="114"/>
      <c r="N65" s="163">
        <v>0</v>
      </c>
      <c r="O65" s="129"/>
      <c r="P65" s="129"/>
      <c r="Q65" s="129"/>
      <c r="R65" s="135"/>
    </row>
    <row r="66" spans="1:18" ht="12.75" hidden="1" outlineLevel="1">
      <c r="A66" s="115">
        <v>37</v>
      </c>
      <c r="B66" s="126"/>
      <c r="C66" s="126" t="s">
        <v>171</v>
      </c>
      <c r="D66" s="161"/>
      <c r="E66" s="161">
        <v>0</v>
      </c>
      <c r="F66" s="161">
        <v>0</v>
      </c>
      <c r="G66" s="161">
        <v>0</v>
      </c>
      <c r="H66" s="147">
        <v>0</v>
      </c>
      <c r="I66" s="147">
        <v>0</v>
      </c>
      <c r="J66" s="134"/>
      <c r="K66" s="114"/>
      <c r="L66" s="114"/>
      <c r="M66" s="114"/>
      <c r="N66" s="163">
        <v>0</v>
      </c>
      <c r="O66" s="129"/>
      <c r="P66" s="129"/>
      <c r="Q66" s="129"/>
      <c r="R66" s="135"/>
    </row>
    <row r="67" spans="1:18" ht="12.75" hidden="1" outlineLevel="1">
      <c r="A67" s="115">
        <v>38</v>
      </c>
      <c r="B67" s="126"/>
      <c r="C67" s="184" t="s">
        <v>172</v>
      </c>
      <c r="D67" s="161"/>
      <c r="E67" s="161">
        <v>0</v>
      </c>
      <c r="F67" s="161">
        <v>0</v>
      </c>
      <c r="G67" s="161">
        <v>0</v>
      </c>
      <c r="H67" s="147">
        <v>0</v>
      </c>
      <c r="I67" s="147">
        <v>0</v>
      </c>
      <c r="J67" s="134"/>
      <c r="K67" s="114"/>
      <c r="L67" s="114"/>
      <c r="M67" s="114"/>
      <c r="N67" s="163">
        <v>0</v>
      </c>
      <c r="O67" s="129"/>
      <c r="P67" s="129"/>
      <c r="Q67" s="129"/>
      <c r="R67" s="135"/>
    </row>
    <row r="68" spans="1:18" ht="12.75" hidden="1" outlineLevel="1">
      <c r="A68" s="115">
        <v>39</v>
      </c>
      <c r="B68" s="126"/>
      <c r="C68" s="126" t="s">
        <v>173</v>
      </c>
      <c r="D68" s="161"/>
      <c r="E68" s="161">
        <v>0</v>
      </c>
      <c r="F68" s="161">
        <v>0</v>
      </c>
      <c r="G68" s="161">
        <v>0</v>
      </c>
      <c r="H68" s="147">
        <v>0</v>
      </c>
      <c r="I68" s="147">
        <v>0</v>
      </c>
      <c r="J68" s="134"/>
      <c r="K68" s="114"/>
      <c r="L68" s="114"/>
      <c r="M68" s="114"/>
      <c r="N68" s="163">
        <v>0</v>
      </c>
      <c r="O68" s="129"/>
      <c r="P68" s="129"/>
      <c r="Q68" s="129"/>
      <c r="R68" s="135"/>
    </row>
    <row r="69" spans="1:18" ht="12.75" collapsed="1">
      <c r="A69" s="115">
        <v>61</v>
      </c>
      <c r="B69" s="126" t="s">
        <v>174</v>
      </c>
      <c r="C69" s="126" t="s">
        <v>175</v>
      </c>
      <c r="D69" s="161" t="s">
        <v>176</v>
      </c>
      <c r="E69" s="161">
        <v>1.62</v>
      </c>
      <c r="F69" s="161">
        <v>1.474</v>
      </c>
      <c r="G69" s="161">
        <v>1.3265681</v>
      </c>
      <c r="H69" s="147">
        <v>1.3265681</v>
      </c>
      <c r="I69" s="147">
        <v>1.3265681</v>
      </c>
      <c r="J69" s="183">
        <v>1.1791362</v>
      </c>
      <c r="K69" s="162">
        <v>1.1791362</v>
      </c>
      <c r="L69" s="162">
        <v>1.0317043000000001</v>
      </c>
      <c r="M69" s="162">
        <v>1.0317043000000001</v>
      </c>
      <c r="N69" s="163">
        <v>1.0317043000000001</v>
      </c>
      <c r="O69" s="133">
        <v>0.7368403000000001</v>
      </c>
      <c r="P69" s="133">
        <v>0.4419763000000001</v>
      </c>
      <c r="Q69" s="133">
        <v>0.14711230000000008</v>
      </c>
      <c r="R69" s="164">
        <v>-0.00031959999999991995</v>
      </c>
    </row>
    <row r="70" spans="1:18" ht="12.75" hidden="1" outlineLevel="1">
      <c r="A70" s="115">
        <v>63</v>
      </c>
      <c r="B70" s="126" t="s">
        <v>177</v>
      </c>
      <c r="C70" s="126" t="s">
        <v>178</v>
      </c>
      <c r="D70" s="161" t="s">
        <v>179</v>
      </c>
      <c r="E70" s="161">
        <v>0.19</v>
      </c>
      <c r="F70" s="161">
        <v>0.097</v>
      </c>
      <c r="G70" s="161">
        <v>0.097</v>
      </c>
      <c r="H70" s="147">
        <v>-1.7719999999998848E-05</v>
      </c>
      <c r="I70" s="147">
        <v>-1.7719999999998848E-05</v>
      </c>
      <c r="J70" s="183">
        <v>-1.7719999999998848E-05</v>
      </c>
      <c r="K70" s="162">
        <v>-1.7719999999998848E-05</v>
      </c>
      <c r="L70" s="162">
        <v>-1.7719999999998848E-05</v>
      </c>
      <c r="M70" s="162">
        <v>-1.7719999999998848E-05</v>
      </c>
      <c r="N70" s="163">
        <v>-1.7719999999998848E-05</v>
      </c>
      <c r="O70" s="133">
        <v>-1.7719999999998848E-05</v>
      </c>
      <c r="P70" s="133">
        <v>-1.7719999999998848E-05</v>
      </c>
      <c r="Q70" s="133">
        <v>-1.7719999999998848E-05</v>
      </c>
      <c r="R70" s="164">
        <v>-1.7719999999998848E-05</v>
      </c>
    </row>
    <row r="71" spans="1:18" ht="12.75" collapsed="1">
      <c r="A71" s="115">
        <v>65</v>
      </c>
      <c r="B71" s="126" t="s">
        <v>180</v>
      </c>
      <c r="C71" s="126" t="s">
        <v>181</v>
      </c>
      <c r="D71" s="161" t="s">
        <v>182</v>
      </c>
      <c r="E71" s="161">
        <v>18.33</v>
      </c>
      <c r="F71" s="161">
        <v>18.33</v>
      </c>
      <c r="G71" s="161">
        <v>17.495</v>
      </c>
      <c r="H71" s="147">
        <v>17.495</v>
      </c>
      <c r="I71" s="147">
        <v>17.495</v>
      </c>
      <c r="J71" s="183">
        <v>16.66</v>
      </c>
      <c r="K71" s="162">
        <v>16.66</v>
      </c>
      <c r="L71" s="162">
        <v>15.825</v>
      </c>
      <c r="M71" s="162">
        <v>15.825</v>
      </c>
      <c r="N71" s="163">
        <v>15.825</v>
      </c>
      <c r="O71" s="133">
        <v>14.155</v>
      </c>
      <c r="P71" s="133">
        <v>12.485</v>
      </c>
      <c r="Q71" s="133">
        <v>10.815</v>
      </c>
      <c r="R71" s="164">
        <v>9.145</v>
      </c>
    </row>
    <row r="72" spans="1:18" ht="12.75">
      <c r="A72" s="115">
        <v>76</v>
      </c>
      <c r="B72" s="126" t="s">
        <v>75</v>
      </c>
      <c r="C72" s="126" t="s">
        <v>76</v>
      </c>
      <c r="D72" s="161" t="s">
        <v>77</v>
      </c>
      <c r="E72" s="161">
        <v>12.46</v>
      </c>
      <c r="F72" s="161">
        <v>13.01</v>
      </c>
      <c r="G72" s="161">
        <v>13.686900009999999</v>
      </c>
      <c r="H72" s="147">
        <v>13.886900009999998</v>
      </c>
      <c r="I72" s="147">
        <v>13.886900009999998</v>
      </c>
      <c r="J72" s="183">
        <v>14.523243019999997</v>
      </c>
      <c r="K72" s="162">
        <v>14.811243019999997</v>
      </c>
      <c r="L72" s="162">
        <v>14.747586029999997</v>
      </c>
      <c r="M72" s="162">
        <v>14.747586029999997</v>
      </c>
      <c r="N72" s="163">
        <v>14.747586029999997</v>
      </c>
      <c r="O72" s="133">
        <v>14.412609029999997</v>
      </c>
      <c r="P72" s="133">
        <v>13.983242029999998</v>
      </c>
      <c r="Q72" s="133">
        <v>12.992869029999998</v>
      </c>
      <c r="R72" s="164">
        <v>11.981343029999998</v>
      </c>
    </row>
    <row r="73" spans="1:18" ht="12.75">
      <c r="A73" s="115">
        <v>79</v>
      </c>
      <c r="B73" s="126" t="s">
        <v>183</v>
      </c>
      <c r="C73" s="126" t="s">
        <v>184</v>
      </c>
      <c r="D73" s="161" t="s">
        <v>185</v>
      </c>
      <c r="E73" s="161">
        <v>4.18</v>
      </c>
      <c r="F73" s="161">
        <v>4.015</v>
      </c>
      <c r="G73" s="161">
        <v>4.515</v>
      </c>
      <c r="H73" s="147">
        <v>4.795</v>
      </c>
      <c r="I73" s="147">
        <v>4.795</v>
      </c>
      <c r="J73" s="183">
        <v>5.295</v>
      </c>
      <c r="K73" s="185">
        <v>5.37</v>
      </c>
      <c r="L73" s="185">
        <v>5.87</v>
      </c>
      <c r="M73" s="185">
        <v>6.04</v>
      </c>
      <c r="N73" s="163">
        <v>6.04</v>
      </c>
      <c r="O73" s="192">
        <v>5.555</v>
      </c>
      <c r="P73" s="192">
        <v>5.04</v>
      </c>
      <c r="Q73" s="192">
        <v>4.495</v>
      </c>
      <c r="R73" s="193">
        <v>3.915</v>
      </c>
    </row>
    <row r="74" spans="1:18" ht="12.75">
      <c r="A74" s="115">
        <v>89</v>
      </c>
      <c r="B74" s="126" t="s">
        <v>186</v>
      </c>
      <c r="C74" s="126" t="s">
        <v>187</v>
      </c>
      <c r="D74" s="161" t="s">
        <v>188</v>
      </c>
      <c r="E74" s="161">
        <v>40.41</v>
      </c>
      <c r="F74" s="161">
        <v>40.41</v>
      </c>
      <c r="G74" s="161">
        <v>40.41</v>
      </c>
      <c r="H74" s="147">
        <v>40.41</v>
      </c>
      <c r="I74" s="147">
        <v>40.41</v>
      </c>
      <c r="J74" s="183">
        <v>40.41</v>
      </c>
      <c r="K74" s="162">
        <v>40.41</v>
      </c>
      <c r="L74" s="162">
        <v>40.41</v>
      </c>
      <c r="M74" s="162">
        <v>40.41</v>
      </c>
      <c r="N74" s="163">
        <v>40.41</v>
      </c>
      <c r="O74" s="133">
        <v>38.724903</v>
      </c>
      <c r="P74" s="133">
        <v>35.354709</v>
      </c>
      <c r="Q74" s="133">
        <v>31.984515</v>
      </c>
      <c r="R74" s="164">
        <v>28.614320999999997</v>
      </c>
    </row>
    <row r="75" spans="1:18" ht="12.75">
      <c r="A75" s="115">
        <v>97</v>
      </c>
      <c r="B75" s="126" t="s">
        <v>189</v>
      </c>
      <c r="C75" s="126" t="s">
        <v>190</v>
      </c>
      <c r="D75" s="159" t="s">
        <v>191</v>
      </c>
      <c r="E75" s="159">
        <v>0.18</v>
      </c>
      <c r="F75" s="159">
        <v>0.184</v>
      </c>
      <c r="G75" s="159">
        <v>0.5840000000000001</v>
      </c>
      <c r="H75" s="147">
        <v>0.5840000000000001</v>
      </c>
      <c r="I75" s="147">
        <v>0.5840000000000001</v>
      </c>
      <c r="J75" s="183">
        <v>1.034</v>
      </c>
      <c r="K75" s="162">
        <v>2.224</v>
      </c>
      <c r="L75" s="162">
        <v>2.224</v>
      </c>
      <c r="M75" s="162">
        <v>2.224</v>
      </c>
      <c r="N75" s="163">
        <v>2.224</v>
      </c>
      <c r="O75" s="133">
        <v>2.1314260000000003</v>
      </c>
      <c r="P75" s="133">
        <v>1.9479700000000002</v>
      </c>
      <c r="Q75" s="133">
        <v>1.9479700000000002</v>
      </c>
      <c r="R75" s="164">
        <v>1.9479700000000002</v>
      </c>
    </row>
    <row r="76" spans="1:18" ht="12.75">
      <c r="A76" s="115"/>
      <c r="B76" s="166" t="s">
        <v>192</v>
      </c>
      <c r="C76" s="194" t="s">
        <v>193</v>
      </c>
      <c r="D76" s="195" t="s">
        <v>194</v>
      </c>
      <c r="E76" s="195">
        <v>0.02</v>
      </c>
      <c r="F76" s="195">
        <v>0.02</v>
      </c>
      <c r="G76" s="195">
        <v>0.02</v>
      </c>
      <c r="H76" s="147">
        <v>0.02</v>
      </c>
      <c r="I76" s="147">
        <v>0.02</v>
      </c>
      <c r="J76" s="183">
        <v>0.02</v>
      </c>
      <c r="K76" s="162">
        <v>0.02</v>
      </c>
      <c r="L76" s="162">
        <v>0.02</v>
      </c>
      <c r="M76" s="162">
        <v>0.02</v>
      </c>
      <c r="N76" s="163">
        <v>0.02</v>
      </c>
      <c r="O76" s="133">
        <v>0.02</v>
      </c>
      <c r="P76" s="133">
        <v>0.02</v>
      </c>
      <c r="Q76" s="133">
        <v>-0.0002999999999999982</v>
      </c>
      <c r="R76" s="164">
        <v>-0.0002999999999999982</v>
      </c>
    </row>
    <row r="77" spans="1:18" ht="12.75">
      <c r="A77" s="115"/>
      <c r="B77" s="166"/>
      <c r="C77" s="194" t="s">
        <v>375</v>
      </c>
      <c r="D77" s="195"/>
      <c r="E77" s="195"/>
      <c r="F77" s="195"/>
      <c r="G77" s="195"/>
      <c r="H77" s="196"/>
      <c r="I77" s="145">
        <v>20.21</v>
      </c>
      <c r="J77" s="170">
        <v>20.21</v>
      </c>
      <c r="K77" s="170">
        <v>20.21</v>
      </c>
      <c r="L77" s="170">
        <v>20.21</v>
      </c>
      <c r="M77" s="170">
        <v>0</v>
      </c>
      <c r="N77" s="171">
        <v>0</v>
      </c>
      <c r="O77" s="172">
        <v>0</v>
      </c>
      <c r="P77" s="172">
        <v>0</v>
      </c>
      <c r="Q77" s="172">
        <v>0</v>
      </c>
      <c r="R77" s="172">
        <v>0</v>
      </c>
    </row>
    <row r="78" spans="1:18" ht="12.75" customHeight="1" outlineLevel="1" collapsed="1">
      <c r="A78" s="150"/>
      <c r="B78" s="151" t="s">
        <v>195</v>
      </c>
      <c r="C78" s="151" t="s">
        <v>196</v>
      </c>
      <c r="D78" s="197"/>
      <c r="E78" s="198">
        <v>199.55</v>
      </c>
      <c r="F78" s="198">
        <v>197.12</v>
      </c>
      <c r="G78" s="198">
        <v>193.76457664499998</v>
      </c>
      <c r="H78" s="199">
        <v>191.168221515</v>
      </c>
      <c r="I78" s="200">
        <v>211.378221515</v>
      </c>
      <c r="J78" s="198">
        <v>208.89135364499998</v>
      </c>
      <c r="K78" s="153">
        <v>207.823214795</v>
      </c>
      <c r="L78" s="153">
        <v>204.11015534500004</v>
      </c>
      <c r="M78" s="153">
        <v>181.13965257499999</v>
      </c>
      <c r="N78" s="155">
        <v>181.13965257499999</v>
      </c>
      <c r="O78" s="155">
        <v>163.49597297499997</v>
      </c>
      <c r="P78" s="155">
        <v>144.808924605</v>
      </c>
      <c r="Q78" s="155">
        <v>126.161160025</v>
      </c>
      <c r="R78" s="154">
        <v>106.419250265</v>
      </c>
    </row>
    <row r="79" spans="1:18" ht="12.75">
      <c r="A79" s="136" t="s">
        <v>197</v>
      </c>
      <c r="B79" s="201"/>
      <c r="C79" s="202"/>
      <c r="D79" s="203"/>
      <c r="E79" s="203"/>
      <c r="F79" s="203"/>
      <c r="G79" s="203"/>
      <c r="H79" s="204"/>
      <c r="I79" s="204"/>
      <c r="J79" s="131"/>
      <c r="K79" s="131"/>
      <c r="L79" s="131"/>
      <c r="M79" s="131"/>
      <c r="N79" s="158"/>
      <c r="O79" s="158"/>
      <c r="P79" s="158"/>
      <c r="Q79" s="158"/>
      <c r="R79" s="205"/>
    </row>
    <row r="80" spans="1:18" ht="12.75" outlineLevel="1">
      <c r="A80" s="115">
        <v>59</v>
      </c>
      <c r="B80" s="126" t="s">
        <v>198</v>
      </c>
      <c r="C80" s="206" t="s">
        <v>199</v>
      </c>
      <c r="D80" s="207" t="s">
        <v>200</v>
      </c>
      <c r="E80" s="207">
        <v>3.81</v>
      </c>
      <c r="F80" s="207">
        <v>1.906</v>
      </c>
      <c r="G80" s="207">
        <v>1.906</v>
      </c>
      <c r="H80" s="157">
        <v>-0.0002500000000000835</v>
      </c>
      <c r="I80" s="157">
        <v>-0.0002500000000000835</v>
      </c>
      <c r="J80" s="208">
        <v>-0.0002500000000000835</v>
      </c>
      <c r="K80" s="209">
        <v>-0.0002500000000000835</v>
      </c>
      <c r="L80" s="209">
        <v>-0.0002500000000000835</v>
      </c>
      <c r="M80" s="209">
        <v>-0.0002500000000000835</v>
      </c>
      <c r="N80" s="210">
        <v>-0.0002500000000000835</v>
      </c>
      <c r="O80" s="210">
        <v>-0.0002500000000000835</v>
      </c>
      <c r="P80" s="210">
        <v>-0.0002500000000000835</v>
      </c>
      <c r="Q80" s="210">
        <v>-0.0002500000000000835</v>
      </c>
      <c r="R80" s="211">
        <v>-0.0002500000000000835</v>
      </c>
    </row>
    <row r="81" spans="1:18" ht="12.75">
      <c r="A81" s="165">
        <v>60</v>
      </c>
      <c r="B81" s="166" t="s">
        <v>201</v>
      </c>
      <c r="C81" s="166" t="s">
        <v>202</v>
      </c>
      <c r="D81" s="212" t="s">
        <v>203</v>
      </c>
      <c r="E81" s="212">
        <v>5.72</v>
      </c>
      <c r="F81" s="212">
        <v>5.719</v>
      </c>
      <c r="G81" s="212">
        <v>3.8127500000000003</v>
      </c>
      <c r="H81" s="213">
        <v>3.8127500000000003</v>
      </c>
      <c r="I81" s="213">
        <v>3.8127500000000003</v>
      </c>
      <c r="J81" s="214">
        <v>1.9065000000000003</v>
      </c>
      <c r="K81" s="215">
        <v>1.9065000000000003</v>
      </c>
      <c r="L81" s="215">
        <v>0.00025000000000030553</v>
      </c>
      <c r="M81" s="215">
        <v>0.00025000000000030553</v>
      </c>
      <c r="N81" s="216">
        <v>0.00025000000000030553</v>
      </c>
      <c r="O81" s="216">
        <v>0.00025000000000030553</v>
      </c>
      <c r="P81" s="216">
        <v>0.00025000000000030553</v>
      </c>
      <c r="Q81" s="216">
        <v>0.00025000000000030553</v>
      </c>
      <c r="R81" s="217">
        <v>0.00025000000000030553</v>
      </c>
    </row>
    <row r="82" spans="1:18" ht="12.75" outlineLevel="1">
      <c r="A82" s="174"/>
      <c r="B82" s="175" t="s">
        <v>204</v>
      </c>
      <c r="C82" s="175" t="s">
        <v>205</v>
      </c>
      <c r="D82" s="190"/>
      <c r="E82" s="191">
        <v>9.53</v>
      </c>
      <c r="F82" s="191">
        <v>7.625</v>
      </c>
      <c r="G82" s="191">
        <v>5.71875</v>
      </c>
      <c r="H82" s="191">
        <v>3.8125</v>
      </c>
      <c r="I82" s="191">
        <v>3.8125</v>
      </c>
      <c r="J82" s="191">
        <v>1.90625</v>
      </c>
      <c r="K82" s="177">
        <v>1.90625</v>
      </c>
      <c r="L82" s="177">
        <v>2.220446049250313E-16</v>
      </c>
      <c r="M82" s="177">
        <v>2.220446049250313E-16</v>
      </c>
      <c r="N82" s="179">
        <v>2.220446049250313E-16</v>
      </c>
      <c r="O82" s="179">
        <v>2.220446049250313E-16</v>
      </c>
      <c r="P82" s="179">
        <v>2.220446049250313E-16</v>
      </c>
      <c r="Q82" s="179">
        <v>2.220446049250313E-16</v>
      </c>
      <c r="R82" s="178">
        <v>2.220446049250313E-16</v>
      </c>
    </row>
    <row r="83" spans="1:18" ht="12.75">
      <c r="A83" s="115"/>
      <c r="B83" s="126"/>
      <c r="C83" s="218"/>
      <c r="D83" s="219"/>
      <c r="E83" s="219"/>
      <c r="F83" s="219"/>
      <c r="G83" s="219"/>
      <c r="H83" s="153"/>
      <c r="I83" s="153"/>
      <c r="J83" s="114"/>
      <c r="K83" s="114"/>
      <c r="L83" s="114"/>
      <c r="M83" s="114"/>
      <c r="N83" s="129"/>
      <c r="O83" s="129"/>
      <c r="P83" s="129"/>
      <c r="Q83" s="129"/>
      <c r="R83" s="135"/>
    </row>
    <row r="84" spans="1:18" ht="21" customHeight="1">
      <c r="A84" s="150"/>
      <c r="B84" s="220" t="s">
        <v>206</v>
      </c>
      <c r="C84" s="221" t="s">
        <v>207</v>
      </c>
      <c r="D84" s="222"/>
      <c r="E84" s="223">
        <v>481.687481</v>
      </c>
      <c r="F84" s="223">
        <v>477.4725675</v>
      </c>
      <c r="G84" s="223">
        <v>474.384131133075</v>
      </c>
      <c r="H84" s="223">
        <v>481.70437155847503</v>
      </c>
      <c r="I84" s="223">
        <v>493.729321558475</v>
      </c>
      <c r="J84" s="223">
        <v>767.856725404225</v>
      </c>
      <c r="K84" s="224">
        <v>619.5565115632751</v>
      </c>
      <c r="L84" s="224">
        <v>615.2685801361251</v>
      </c>
      <c r="M84" s="224">
        <v>600.870727140225</v>
      </c>
      <c r="N84" s="225">
        <v>600.870727140225</v>
      </c>
      <c r="O84" s="225">
        <v>640.169612976325</v>
      </c>
      <c r="P84" s="225">
        <v>683.9554075172649</v>
      </c>
      <c r="Q84" s="225">
        <v>727.2976580195949</v>
      </c>
      <c r="R84" s="226">
        <v>772.228016932325</v>
      </c>
    </row>
    <row r="85" spans="1:18" ht="12.75" hidden="1" outlineLevel="1">
      <c r="A85" s="115"/>
      <c r="B85" s="115"/>
      <c r="C85" s="227"/>
      <c r="D85" s="228"/>
      <c r="E85" s="228"/>
      <c r="F85" s="228"/>
      <c r="G85" s="228"/>
      <c r="H85" s="228"/>
      <c r="I85" s="114"/>
      <c r="J85" s="162"/>
      <c r="K85" s="162"/>
      <c r="L85" s="162"/>
      <c r="M85" s="162"/>
      <c r="N85" s="162">
        <v>107.14140558174995</v>
      </c>
      <c r="O85" s="229">
        <v>39.2988858361</v>
      </c>
      <c r="P85" s="229">
        <v>43.785794540939946</v>
      </c>
      <c r="Q85" s="229">
        <v>43.34225050232999</v>
      </c>
      <c r="R85" s="229">
        <v>44.93035891273007</v>
      </c>
    </row>
    <row r="86" spans="1:18" ht="12.75" hidden="1" outlineLevel="1" collapsed="1">
      <c r="A86" s="115"/>
      <c r="B86" s="115"/>
      <c r="C86" s="228"/>
      <c r="D86" s="228"/>
      <c r="E86" s="228"/>
      <c r="F86" s="228"/>
      <c r="G86" s="228"/>
      <c r="H86" s="228"/>
      <c r="I86" s="111" t="s">
        <v>208</v>
      </c>
      <c r="J86" s="162"/>
      <c r="K86" s="162"/>
      <c r="M86" s="162"/>
      <c r="N86" s="162"/>
      <c r="O86" s="114"/>
      <c r="P86" s="114"/>
      <c r="Q86" s="114"/>
      <c r="R86" s="114"/>
    </row>
    <row r="87" spans="1:18" ht="13.5" customHeight="1" collapsed="1">
      <c r="A87" s="115"/>
      <c r="B87" s="115"/>
      <c r="C87" s="228"/>
      <c r="D87" s="228"/>
      <c r="E87" s="228"/>
      <c r="F87" s="228"/>
      <c r="G87" s="228"/>
      <c r="H87" s="230"/>
      <c r="I87" s="114"/>
      <c r="J87" s="114"/>
      <c r="K87" s="114"/>
      <c r="L87" s="230" t="s">
        <v>209</v>
      </c>
      <c r="M87" s="231"/>
      <c r="N87" s="114"/>
      <c r="O87" s="114"/>
      <c r="P87" s="114"/>
      <c r="Q87" s="114"/>
      <c r="R87" s="114"/>
    </row>
    <row r="88" spans="1:18" ht="12.75" hidden="1" outlineLevel="1">
      <c r="A88" s="115"/>
      <c r="B88" s="115"/>
      <c r="C88" s="228"/>
      <c r="D88" s="228"/>
      <c r="E88" s="228"/>
      <c r="F88" s="228"/>
      <c r="G88" s="228"/>
      <c r="H88" s="232"/>
      <c r="I88" s="233"/>
      <c r="J88" s="114"/>
      <c r="K88" s="114"/>
      <c r="L88" s="230"/>
      <c r="M88" s="231"/>
      <c r="N88" s="162">
        <v>107.14140558174995</v>
      </c>
      <c r="O88" s="114"/>
      <c r="P88" s="114"/>
      <c r="Q88" s="114"/>
      <c r="R88" s="114"/>
    </row>
    <row r="89" spans="1:18" ht="12.75" collapsed="1">
      <c r="A89" s="115"/>
      <c r="B89" s="115"/>
      <c r="C89" s="228"/>
      <c r="D89" s="228"/>
      <c r="E89" s="228"/>
      <c r="F89" s="228"/>
      <c r="G89" s="228"/>
      <c r="H89" s="232"/>
      <c r="I89" s="233"/>
      <c r="J89" s="114"/>
      <c r="K89" s="114"/>
      <c r="L89" s="232" t="s">
        <v>210</v>
      </c>
      <c r="M89" s="233">
        <v>0.595</v>
      </c>
      <c r="N89" s="114"/>
      <c r="O89" s="114"/>
      <c r="P89" s="114"/>
      <c r="Q89" s="114"/>
      <c r="R89" s="114"/>
    </row>
    <row r="90" spans="1:18" ht="12.75">
      <c r="A90" s="115"/>
      <c r="B90" s="115"/>
      <c r="C90" s="114"/>
      <c r="D90" s="234">
        <v>464.658</v>
      </c>
      <c r="E90" s="234"/>
      <c r="F90" s="234"/>
      <c r="G90" s="234"/>
      <c r="H90" s="235"/>
      <c r="I90" s="236">
        <v>29.071321558475006</v>
      </c>
      <c r="J90" s="114"/>
      <c r="K90" s="114"/>
      <c r="L90" s="232" t="s">
        <v>211</v>
      </c>
      <c r="M90" s="233">
        <v>0.665</v>
      </c>
      <c r="N90" s="114"/>
      <c r="O90" s="114"/>
      <c r="P90" s="114"/>
      <c r="Q90" s="114"/>
      <c r="R90" s="114"/>
    </row>
    <row r="91" spans="1:18" ht="12.75" outlineLevel="1">
      <c r="A91" s="115"/>
      <c r="B91" s="115"/>
      <c r="C91" s="237"/>
      <c r="D91" s="237"/>
      <c r="E91" s="237"/>
      <c r="F91" s="237"/>
      <c r="G91" s="237"/>
      <c r="H91" s="232"/>
      <c r="I91" s="229"/>
      <c r="J91" s="114"/>
      <c r="K91" s="114"/>
      <c r="L91" s="232" t="s">
        <v>212</v>
      </c>
      <c r="M91" s="233">
        <v>0.43</v>
      </c>
      <c r="N91" s="114"/>
      <c r="O91" s="238"/>
      <c r="P91" s="114"/>
      <c r="Q91" s="114"/>
      <c r="R91" s="114"/>
    </row>
    <row r="92" spans="8:18" ht="15.75">
      <c r="H92" s="232"/>
      <c r="I92" s="233"/>
      <c r="J92" s="114"/>
      <c r="K92" s="114"/>
      <c r="L92" s="232" t="s">
        <v>213</v>
      </c>
      <c r="M92" s="233">
        <v>0.07</v>
      </c>
      <c r="N92" s="114"/>
      <c r="O92" s="114"/>
      <c r="P92" s="114"/>
      <c r="Q92" s="114"/>
      <c r="R92" s="114"/>
    </row>
    <row r="93" spans="1:18" ht="15.75">
      <c r="A93" s="241"/>
      <c r="B93" s="241"/>
      <c r="H93" s="232"/>
      <c r="I93" s="233"/>
      <c r="J93" s="114"/>
      <c r="K93" s="114"/>
      <c r="L93" s="232" t="s">
        <v>214</v>
      </c>
      <c r="M93" s="233">
        <v>0.09</v>
      </c>
      <c r="N93" s="114"/>
      <c r="O93" s="114"/>
      <c r="P93" s="114"/>
      <c r="Q93" s="114"/>
      <c r="R93" s="114"/>
    </row>
    <row r="94" spans="1:18" ht="15.75">
      <c r="A94" s="241"/>
      <c r="B94" s="241"/>
      <c r="H94" s="232"/>
      <c r="I94" s="233"/>
      <c r="J94" s="114"/>
      <c r="K94" s="114"/>
      <c r="L94" s="232" t="s">
        <v>215</v>
      </c>
      <c r="M94" s="233">
        <v>0.005</v>
      </c>
      <c r="N94" s="114"/>
      <c r="O94" s="114"/>
      <c r="P94" s="114"/>
      <c r="Q94" s="114"/>
      <c r="R94" s="114"/>
    </row>
    <row r="95" spans="9:18" ht="15.75" outlineLevel="1">
      <c r="I95" s="114"/>
      <c r="J95" s="114"/>
      <c r="K95" s="114"/>
      <c r="L95" s="232" t="s">
        <v>216</v>
      </c>
      <c r="M95" s="233">
        <v>0.7997</v>
      </c>
      <c r="N95" s="242"/>
      <c r="O95" s="242"/>
      <c r="P95" s="242"/>
      <c r="Q95" s="114"/>
      <c r="R95" s="114"/>
    </row>
    <row r="96" spans="9:18" ht="15.75">
      <c r="I96" s="114"/>
      <c r="J96" s="114"/>
      <c r="K96" s="114"/>
      <c r="L96" s="231"/>
      <c r="M96" s="231"/>
      <c r="N96" s="114"/>
      <c r="O96" s="114"/>
      <c r="P96" s="114"/>
      <c r="Q96" s="114"/>
      <c r="R96" s="114"/>
    </row>
    <row r="97" spans="1:18" ht="12.75" hidden="1" outlineLevel="1">
      <c r="A97" s="243"/>
      <c r="B97" s="243"/>
      <c r="C97" s="243"/>
      <c r="D97" s="243"/>
      <c r="E97" s="243"/>
      <c r="F97" s="243"/>
      <c r="G97" s="243"/>
      <c r="H97" s="243"/>
      <c r="I97" s="114"/>
      <c r="J97" s="114"/>
      <c r="K97" s="114"/>
      <c r="L97" s="114"/>
      <c r="M97" s="244"/>
      <c r="N97" s="245"/>
      <c r="O97" s="245"/>
      <c r="P97" s="114"/>
      <c r="Q97" s="114"/>
      <c r="R97" s="114"/>
    </row>
    <row r="98" spans="9:18" ht="15.75" hidden="1" outlineLevel="1">
      <c r="I98" s="114"/>
      <c r="J98" s="114"/>
      <c r="K98" s="114"/>
      <c r="L98" s="114"/>
      <c r="M98" s="244"/>
      <c r="N98" s="245"/>
      <c r="O98" s="245"/>
      <c r="P98" s="114"/>
      <c r="Q98" s="114"/>
      <c r="R98" s="114"/>
    </row>
    <row r="99" spans="9:18" ht="15.75" hidden="1" outlineLevel="1">
      <c r="I99" s="114"/>
      <c r="J99" s="114"/>
      <c r="K99" s="114"/>
      <c r="L99" s="114"/>
      <c r="M99" s="244"/>
      <c r="N99" s="245"/>
      <c r="O99" s="245"/>
      <c r="P99" s="114"/>
      <c r="Q99" s="114"/>
      <c r="R99" s="114"/>
    </row>
    <row r="100" spans="1:18" ht="12.75" hidden="1" outlineLevel="1">
      <c r="A100" s="243"/>
      <c r="B100" s="243"/>
      <c r="C100" s="243"/>
      <c r="D100" s="243"/>
      <c r="E100" s="243"/>
      <c r="F100" s="243"/>
      <c r="G100" s="243"/>
      <c r="H100" s="243"/>
      <c r="I100" s="114"/>
      <c r="J100" s="114"/>
      <c r="K100" s="114"/>
      <c r="L100" s="114"/>
      <c r="M100" s="244"/>
      <c r="N100" s="245"/>
      <c r="O100" s="245"/>
      <c r="P100" s="114"/>
      <c r="Q100" s="114"/>
      <c r="R100" s="114"/>
    </row>
    <row r="101" spans="9:18" ht="15.75" hidden="1" outlineLevel="1">
      <c r="I101" s="114"/>
      <c r="J101" s="114"/>
      <c r="K101" s="114"/>
      <c r="L101" s="114"/>
      <c r="M101" s="244"/>
      <c r="N101" s="245"/>
      <c r="O101" s="245"/>
      <c r="P101" s="114"/>
      <c r="Q101" s="114"/>
      <c r="R101" s="114"/>
    </row>
    <row r="102" spans="9:18" ht="15.75" collapsed="1">
      <c r="I102" s="114"/>
      <c r="J102" s="114"/>
      <c r="K102" s="114"/>
      <c r="L102" s="114"/>
      <c r="M102" s="115"/>
      <c r="N102" s="114"/>
      <c r="O102" s="114"/>
      <c r="P102" s="114"/>
      <c r="Q102" s="114"/>
      <c r="R102" s="114"/>
    </row>
    <row r="103" spans="9:18" ht="15.75">
      <c r="I103" s="114"/>
      <c r="J103" s="231"/>
      <c r="K103" s="231"/>
      <c r="L103" s="231"/>
      <c r="M103" s="231"/>
      <c r="N103" s="231"/>
      <c r="O103" s="231"/>
      <c r="P103" s="231"/>
      <c r="Q103" s="231"/>
      <c r="R103" s="231"/>
    </row>
    <row r="104" spans="9:18" ht="14.25" customHeight="1">
      <c r="I104" s="114"/>
      <c r="J104" s="231"/>
      <c r="K104" s="231"/>
      <c r="L104" s="231"/>
      <c r="M104" s="231"/>
      <c r="N104" s="231"/>
      <c r="O104" s="231"/>
      <c r="P104" s="231"/>
      <c r="Q104" s="231"/>
      <c r="R104" s="231"/>
    </row>
    <row r="105" spans="1:18" ht="12.75">
      <c r="A105" s="114"/>
      <c r="B105" s="114"/>
      <c r="C105" s="114"/>
      <c r="D105" s="114"/>
      <c r="E105" s="114"/>
      <c r="F105" s="114"/>
      <c r="G105" s="114"/>
      <c r="H105" s="114"/>
      <c r="I105" s="114"/>
      <c r="J105" s="231"/>
      <c r="K105" s="231"/>
      <c r="L105" s="231"/>
      <c r="M105" s="231"/>
      <c r="N105" s="231"/>
      <c r="O105" s="231"/>
      <c r="P105" s="231"/>
      <c r="Q105" s="231"/>
      <c r="R105" s="231"/>
    </row>
    <row r="106" spans="1:18" ht="12.75">
      <c r="A106" s="110"/>
      <c r="B106" s="110"/>
      <c r="C106" s="114"/>
      <c r="D106" s="114"/>
      <c r="E106" s="114"/>
      <c r="F106" s="114"/>
      <c r="G106" s="114"/>
      <c r="H106" s="114"/>
      <c r="I106" s="114"/>
      <c r="J106" s="231"/>
      <c r="K106" s="231"/>
      <c r="L106" s="231"/>
      <c r="M106" s="231"/>
      <c r="N106" s="231"/>
      <c r="O106" s="231"/>
      <c r="P106" s="231"/>
      <c r="Q106" s="231"/>
      <c r="R106" s="231"/>
    </row>
    <row r="107" spans="1:18" ht="12.75">
      <c r="A107" s="110"/>
      <c r="B107" s="110"/>
      <c r="C107" s="114"/>
      <c r="D107" s="114"/>
      <c r="E107" s="114"/>
      <c r="F107" s="114"/>
      <c r="G107" s="114"/>
      <c r="H107" s="114"/>
      <c r="I107" s="114"/>
      <c r="J107" s="231"/>
      <c r="K107" s="231"/>
      <c r="L107" s="231"/>
      <c r="M107" s="231"/>
      <c r="N107" s="231"/>
      <c r="O107" s="231"/>
      <c r="P107" s="231"/>
      <c r="Q107" s="231"/>
      <c r="R107" s="231"/>
    </row>
    <row r="108" spans="9:18" ht="15.75">
      <c r="I108" s="114"/>
      <c r="J108" s="231"/>
      <c r="K108" s="231"/>
      <c r="L108" s="231"/>
      <c r="M108" s="231"/>
      <c r="N108" s="231"/>
      <c r="O108" s="231"/>
      <c r="P108" s="231"/>
      <c r="Q108" s="231"/>
      <c r="R108" s="231"/>
    </row>
    <row r="109" spans="1:2" ht="15.75">
      <c r="A109" s="237"/>
      <c r="B109" s="237"/>
    </row>
    <row r="110" spans="1:2" ht="15.75">
      <c r="A110" s="237"/>
      <c r="B110" s="237"/>
    </row>
    <row r="111" spans="1:2" ht="15.75">
      <c r="A111" s="237"/>
      <c r="B111" s="237"/>
    </row>
  </sheetData>
  <mergeCells count="5">
    <mergeCell ref="C3:R3"/>
    <mergeCell ref="B5:B6"/>
    <mergeCell ref="D5:D6"/>
    <mergeCell ref="J5:M5"/>
    <mergeCell ref="E5:H5"/>
  </mergeCells>
  <printOptions horizontalCentered="1"/>
  <pageMargins left="0.2362204724409449" right="0.2755905511811024" top="0.2755905511811024" bottom="0.1968503937007874" header="0.31496062992125984" footer="0.2362204724409449"/>
  <pageSetup horizontalDpi="300" verticalDpi="3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47"/>
  <sheetViews>
    <sheetView showZeros="0" workbookViewId="0" topLeftCell="B1">
      <pane xSplit="3" ySplit="7" topLeftCell="L184" activePane="bottomRight" state="frozen"/>
      <selection pane="topLeft" activeCell="B1" sqref="B1"/>
      <selection pane="topRight" activeCell="E1" sqref="E1"/>
      <selection pane="bottomLeft" activeCell="B10" sqref="B10"/>
      <selection pane="bottomRight" activeCell="B1" sqref="B1"/>
    </sheetView>
  </sheetViews>
  <sheetFormatPr defaultColWidth="9.140625" defaultRowHeight="12.75" outlineLevelRow="1" outlineLevelCol="1"/>
  <cols>
    <col min="1" max="1" width="5.8515625" style="239" hidden="1" customWidth="1" outlineLevel="1"/>
    <col min="2" max="2" width="34.00390625" style="240" customWidth="1" collapsed="1"/>
    <col min="3" max="3" width="29.8515625" style="240" hidden="1" customWidth="1" outlineLevel="1"/>
    <col min="4" max="4" width="14.00390625" style="484" customWidth="1" collapsed="1"/>
    <col min="5" max="5" width="7.421875" style="111" hidden="1" customWidth="1" outlineLevel="1"/>
    <col min="6" max="6" width="6.421875" style="111" hidden="1" customWidth="1" outlineLevel="1"/>
    <col min="7" max="7" width="7.421875" style="111" hidden="1" customWidth="1" outlineLevel="1"/>
    <col min="8" max="8" width="6.7109375" style="111" hidden="1" customWidth="1" outlineLevel="1" collapsed="1"/>
    <col min="9" max="9" width="7.8515625" style="111" customWidth="1" collapsed="1"/>
    <col min="10" max="10" width="7.00390625" style="111" customWidth="1" outlineLevel="1"/>
    <col min="11" max="11" width="7.7109375" style="111" customWidth="1" outlineLevel="1"/>
    <col min="12" max="12" width="7.00390625" style="111" customWidth="1" outlineLevel="1"/>
    <col min="13" max="13" width="6.8515625" style="111" customWidth="1" outlineLevel="1"/>
    <col min="14" max="14" width="7.28125" style="111" customWidth="1"/>
    <col min="15" max="15" width="6.8515625" style="111" customWidth="1" outlineLevel="1"/>
    <col min="16" max="16" width="6.28125" style="111" customWidth="1" outlineLevel="1"/>
    <col min="17" max="17" width="7.00390625" style="111" bestFit="1" customWidth="1" outlineLevel="1"/>
    <col min="18" max="18" width="6.8515625" style="111" customWidth="1" outlineLevel="1"/>
    <col min="19" max="19" width="7.140625" style="247" customWidth="1" outlineLevel="1"/>
    <col min="20" max="21" width="9.140625" style="247" customWidth="1" outlineLevel="1"/>
    <col min="22" max="29" width="9.140625" style="247" customWidth="1"/>
    <col min="30" max="39" width="9.140625" style="111" customWidth="1"/>
    <col min="40" max="40" width="10.421875" style="111" customWidth="1"/>
    <col min="41" max="16384" width="9.140625" style="111" customWidth="1"/>
  </cols>
  <sheetData>
    <row r="1" spans="1:9" ht="15.75" outlineLevel="1">
      <c r="A1" s="108"/>
      <c r="B1" s="108"/>
      <c r="C1" s="108"/>
      <c r="D1" s="110"/>
      <c r="E1" s="110"/>
      <c r="I1" s="246"/>
    </row>
    <row r="2" spans="1:5" ht="23.25" outlineLevel="1">
      <c r="A2" s="108"/>
      <c r="B2" s="109"/>
      <c r="C2" s="108"/>
      <c r="D2" s="110"/>
      <c r="E2" s="110"/>
    </row>
    <row r="3" spans="1:5" ht="12.75" outlineLevel="1">
      <c r="A3" s="112"/>
      <c r="B3" s="110"/>
      <c r="C3" s="110"/>
      <c r="D3" s="110"/>
      <c r="E3" s="110"/>
    </row>
    <row r="4" spans="1:29" ht="27.75" customHeight="1">
      <c r="A4" s="114"/>
      <c r="B4" s="582" t="s">
        <v>217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248"/>
      <c r="T4" s="249"/>
      <c r="U4" s="249"/>
      <c r="V4" s="249"/>
      <c r="W4" s="249"/>
      <c r="X4" s="249"/>
      <c r="Y4" s="249"/>
      <c r="Z4" s="249"/>
      <c r="AA4" s="249"/>
      <c r="AB4" s="249"/>
      <c r="AC4" s="249"/>
    </row>
    <row r="5" spans="1:29" ht="19.5" customHeight="1">
      <c r="A5" s="114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1"/>
      <c r="R5" s="251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</row>
    <row r="6" spans="1:44" s="267" customFormat="1" ht="12.75">
      <c r="A6" s="252" t="s">
        <v>30</v>
      </c>
      <c r="B6" s="253" t="s">
        <v>32</v>
      </c>
      <c r="C6" s="254"/>
      <c r="D6" s="254"/>
      <c r="E6" s="255">
        <v>2003</v>
      </c>
      <c r="F6" s="256"/>
      <c r="G6" s="256"/>
      <c r="H6" s="256"/>
      <c r="I6" s="257"/>
      <c r="J6" s="583">
        <v>2004</v>
      </c>
      <c r="K6" s="584"/>
      <c r="L6" s="584"/>
      <c r="M6" s="584"/>
      <c r="N6" s="257"/>
      <c r="O6" s="258"/>
      <c r="P6" s="258"/>
      <c r="Q6" s="258"/>
      <c r="R6" s="258"/>
      <c r="S6" s="259"/>
      <c r="T6" s="260"/>
      <c r="U6" s="260"/>
      <c r="V6" s="260"/>
      <c r="W6" s="260"/>
      <c r="X6" s="260"/>
      <c r="Y6" s="260"/>
      <c r="Z6" s="260"/>
      <c r="AA6" s="260"/>
      <c r="AB6" s="261"/>
      <c r="AC6" s="260"/>
      <c r="AD6" s="261"/>
      <c r="AE6" s="260"/>
      <c r="AF6" s="261"/>
      <c r="AG6" s="260"/>
      <c r="AH6" s="260"/>
      <c r="AI6" s="262"/>
      <c r="AJ6" s="263"/>
      <c r="AK6" s="263"/>
      <c r="AL6" s="264" t="s">
        <v>495</v>
      </c>
      <c r="AM6" s="265" t="s">
        <v>496</v>
      </c>
      <c r="AN6" s="265" t="s">
        <v>497</v>
      </c>
      <c r="AO6" s="265" t="s">
        <v>498</v>
      </c>
      <c r="AP6" s="266"/>
      <c r="AQ6" s="266"/>
      <c r="AR6" s="263"/>
    </row>
    <row r="7" spans="1:44" s="267" customFormat="1" ht="23.25" customHeight="1">
      <c r="A7" s="252" t="s">
        <v>34</v>
      </c>
      <c r="B7" s="268" t="s">
        <v>35</v>
      </c>
      <c r="C7" s="269" t="s">
        <v>31</v>
      </c>
      <c r="D7" s="270" t="s">
        <v>218</v>
      </c>
      <c r="E7" s="121" t="s">
        <v>36</v>
      </c>
      <c r="F7" s="121" t="s">
        <v>37</v>
      </c>
      <c r="G7" s="121" t="s">
        <v>38</v>
      </c>
      <c r="H7" s="121" t="s">
        <v>39</v>
      </c>
      <c r="I7" s="121">
        <v>2003</v>
      </c>
      <c r="J7" s="121" t="s">
        <v>36</v>
      </c>
      <c r="K7" s="121" t="s">
        <v>37</v>
      </c>
      <c r="L7" s="121" t="s">
        <v>38</v>
      </c>
      <c r="M7" s="121" t="s">
        <v>39</v>
      </c>
      <c r="N7" s="121">
        <v>2004</v>
      </c>
      <c r="O7" s="121">
        <v>2005</v>
      </c>
      <c r="P7" s="121">
        <v>2006</v>
      </c>
      <c r="Q7" s="121">
        <v>2007</v>
      </c>
      <c r="R7" s="121">
        <v>2008</v>
      </c>
      <c r="S7" s="121"/>
      <c r="T7" s="271"/>
      <c r="U7" s="271"/>
      <c r="V7" s="271"/>
      <c r="W7" s="271"/>
      <c r="X7" s="271"/>
      <c r="Y7" s="271"/>
      <c r="Z7" s="256"/>
      <c r="AA7" s="271"/>
      <c r="AB7" s="272"/>
      <c r="AC7" s="271"/>
      <c r="AD7" s="256">
        <v>2018</v>
      </c>
      <c r="AE7" s="271">
        <v>2019</v>
      </c>
      <c r="AF7" s="256">
        <v>2020</v>
      </c>
      <c r="AG7" s="271">
        <v>2021</v>
      </c>
      <c r="AH7" s="271">
        <v>2022</v>
      </c>
      <c r="AI7" s="273"/>
      <c r="AJ7" s="274"/>
      <c r="AK7" s="274"/>
      <c r="AL7" s="275"/>
      <c r="AM7" s="276" t="s">
        <v>499</v>
      </c>
      <c r="AN7" s="277" t="s">
        <v>500</v>
      </c>
      <c r="AO7" s="278"/>
      <c r="AP7" s="279" t="s">
        <v>501</v>
      </c>
      <c r="AQ7" s="280" t="s">
        <v>502</v>
      </c>
      <c r="AR7" s="282" t="s">
        <v>503</v>
      </c>
    </row>
    <row r="8" spans="1:34" s="292" customFormat="1" ht="12.75">
      <c r="A8" s="283"/>
      <c r="B8" s="127"/>
      <c r="C8" s="127"/>
      <c r="D8" s="284" t="s">
        <v>337</v>
      </c>
      <c r="E8" s="285">
        <v>0</v>
      </c>
      <c r="F8" s="285">
        <v>1.35</v>
      </c>
      <c r="G8" s="285">
        <v>0</v>
      </c>
      <c r="H8" s="285">
        <v>0</v>
      </c>
      <c r="I8" s="285">
        <v>1.35</v>
      </c>
      <c r="J8" s="286">
        <v>0</v>
      </c>
      <c r="K8" s="286">
        <v>0</v>
      </c>
      <c r="L8" s="286">
        <v>0</v>
      </c>
      <c r="M8" s="286">
        <v>0</v>
      </c>
      <c r="N8" s="287"/>
      <c r="O8" s="288"/>
      <c r="P8" s="288"/>
      <c r="Q8" s="288"/>
      <c r="R8" s="288"/>
      <c r="S8" s="289"/>
      <c r="T8" s="290"/>
      <c r="U8" s="291"/>
      <c r="V8" s="290"/>
      <c r="W8" s="291"/>
      <c r="X8" s="290"/>
      <c r="Y8" s="291"/>
      <c r="Z8" s="290"/>
      <c r="AA8" s="291"/>
      <c r="AB8" s="290"/>
      <c r="AC8" s="291"/>
      <c r="AE8" s="293"/>
      <c r="AG8" s="293"/>
      <c r="AH8" s="293"/>
    </row>
    <row r="9" spans="1:37" s="110" customFormat="1" ht="12.75">
      <c r="A9" s="294">
        <v>64</v>
      </c>
      <c r="B9" s="295" t="s">
        <v>219</v>
      </c>
      <c r="C9" s="296" t="s">
        <v>220</v>
      </c>
      <c r="D9" s="297" t="s">
        <v>338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298">
        <v>0</v>
      </c>
      <c r="O9" s="163"/>
      <c r="P9" s="129"/>
      <c r="Q9" s="133">
        <v>0.048210010000000005</v>
      </c>
      <c r="R9" s="133">
        <v>0.09642002000000001</v>
      </c>
      <c r="S9" s="299"/>
      <c r="T9" s="242"/>
      <c r="U9" s="300"/>
      <c r="V9" s="242"/>
      <c r="W9" s="300"/>
      <c r="X9" s="242"/>
      <c r="Y9" s="300"/>
      <c r="Z9" s="242"/>
      <c r="AA9" s="300"/>
      <c r="AB9" s="242"/>
      <c r="AC9" s="300"/>
      <c r="AD9" s="114"/>
      <c r="AE9" s="301"/>
      <c r="AF9" s="114"/>
      <c r="AG9" s="301"/>
      <c r="AH9" s="301"/>
      <c r="AI9" s="114"/>
      <c r="AJ9" s="114"/>
      <c r="AK9" s="114"/>
    </row>
    <row r="10" spans="1:43" s="110" customFormat="1" ht="12.75">
      <c r="A10" s="294"/>
      <c r="B10" s="302" t="s">
        <v>221</v>
      </c>
      <c r="C10" s="296" t="s">
        <v>222</v>
      </c>
      <c r="D10" s="303" t="s">
        <v>339</v>
      </c>
      <c r="E10" s="171">
        <v>0</v>
      </c>
      <c r="F10" s="171">
        <v>0</v>
      </c>
      <c r="G10" s="171">
        <v>0.00819115</v>
      </c>
      <c r="H10" s="171">
        <v>0</v>
      </c>
      <c r="I10" s="171">
        <v>0.00819115</v>
      </c>
      <c r="J10" s="171">
        <v>0.0175387</v>
      </c>
      <c r="K10" s="171">
        <v>0</v>
      </c>
      <c r="L10" s="171">
        <v>0.01773145</v>
      </c>
      <c r="M10" s="171">
        <v>0</v>
      </c>
      <c r="N10" s="148">
        <v>0.03527015</v>
      </c>
      <c r="O10" s="171">
        <v>0.035173800000000005</v>
      </c>
      <c r="P10" s="171">
        <v>0.035173800000000005</v>
      </c>
      <c r="Q10" s="172">
        <v>0.035173800000000005</v>
      </c>
      <c r="R10" s="172">
        <v>0.033377199999999996</v>
      </c>
      <c r="S10" s="299"/>
      <c r="T10" s="242"/>
      <c r="U10" s="300"/>
      <c r="V10" s="242"/>
      <c r="W10" s="300"/>
      <c r="X10" s="242"/>
      <c r="Y10" s="300"/>
      <c r="Z10" s="242"/>
      <c r="AA10" s="300"/>
      <c r="AB10" s="242"/>
      <c r="AC10" s="300"/>
      <c r="AD10" s="114"/>
      <c r="AE10" s="301"/>
      <c r="AF10" s="114"/>
      <c r="AG10" s="301"/>
      <c r="AH10" s="301"/>
      <c r="AI10" s="114"/>
      <c r="AJ10" s="114"/>
      <c r="AK10" s="114"/>
      <c r="AQ10" s="304"/>
    </row>
    <row r="11" spans="1:37" s="292" customFormat="1" ht="12.75">
      <c r="A11" s="305"/>
      <c r="B11" s="184"/>
      <c r="C11" s="306"/>
      <c r="D11" s="284" t="s">
        <v>337</v>
      </c>
      <c r="E11" s="285">
        <v>0</v>
      </c>
      <c r="F11" s="285">
        <v>1.35</v>
      </c>
      <c r="G11" s="285">
        <v>0</v>
      </c>
      <c r="H11" s="285">
        <v>0</v>
      </c>
      <c r="I11" s="285">
        <v>1.35</v>
      </c>
      <c r="J11" s="307">
        <v>0</v>
      </c>
      <c r="K11" s="285">
        <v>0</v>
      </c>
      <c r="L11" s="285">
        <v>0</v>
      </c>
      <c r="M11" s="285">
        <v>0</v>
      </c>
      <c r="N11" s="307">
        <v>0</v>
      </c>
      <c r="O11" s="285">
        <v>0</v>
      </c>
      <c r="P11" s="308">
        <v>0</v>
      </c>
      <c r="Q11" s="309">
        <v>0</v>
      </c>
      <c r="R11" s="309">
        <v>0</v>
      </c>
      <c r="S11" s="310"/>
      <c r="T11" s="311"/>
      <c r="U11" s="312"/>
      <c r="V11" s="311"/>
      <c r="W11" s="312"/>
      <c r="X11" s="311"/>
      <c r="Y11" s="312"/>
      <c r="Z11" s="311"/>
      <c r="AA11" s="312"/>
      <c r="AB11" s="311"/>
      <c r="AC11" s="312"/>
      <c r="AD11" s="311">
        <v>0</v>
      </c>
      <c r="AE11" s="313">
        <v>0</v>
      </c>
      <c r="AF11" s="311">
        <v>0</v>
      </c>
      <c r="AG11" s="312">
        <v>0</v>
      </c>
      <c r="AH11" s="312">
        <v>0</v>
      </c>
      <c r="AI11" s="131"/>
      <c r="AJ11" s="131"/>
      <c r="AK11" s="131"/>
    </row>
    <row r="12" spans="1:37" s="110" customFormat="1" ht="12.75">
      <c r="A12" s="294"/>
      <c r="B12" s="218" t="s">
        <v>46</v>
      </c>
      <c r="C12" s="314" t="s">
        <v>45</v>
      </c>
      <c r="D12" s="297" t="s">
        <v>338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298">
        <v>0</v>
      </c>
      <c r="K12" s="298">
        <v>0</v>
      </c>
      <c r="L12" s="298">
        <v>0</v>
      </c>
      <c r="M12" s="298">
        <v>0</v>
      </c>
      <c r="N12" s="298">
        <v>0</v>
      </c>
      <c r="O12" s="163">
        <v>0</v>
      </c>
      <c r="P12" s="129">
        <v>0</v>
      </c>
      <c r="Q12" s="133">
        <v>0.048210010000000005</v>
      </c>
      <c r="R12" s="133">
        <v>0.09642002000000001</v>
      </c>
      <c r="S12" s="299"/>
      <c r="T12" s="242"/>
      <c r="U12" s="300"/>
      <c r="V12" s="242"/>
      <c r="W12" s="300"/>
      <c r="X12" s="242"/>
      <c r="Y12" s="300"/>
      <c r="Z12" s="242"/>
      <c r="AA12" s="300"/>
      <c r="AB12" s="242"/>
      <c r="AC12" s="300"/>
      <c r="AD12" s="114"/>
      <c r="AE12" s="301"/>
      <c r="AF12" s="114"/>
      <c r="AG12" s="301"/>
      <c r="AH12" s="301"/>
      <c r="AI12" s="114"/>
      <c r="AJ12" s="114"/>
      <c r="AK12" s="114"/>
    </row>
    <row r="13" spans="1:37" s="323" customFormat="1" ht="12.75">
      <c r="A13" s="315"/>
      <c r="B13" s="175"/>
      <c r="C13" s="316"/>
      <c r="D13" s="317" t="s">
        <v>339</v>
      </c>
      <c r="E13" s="171">
        <v>0</v>
      </c>
      <c r="F13" s="171">
        <v>0</v>
      </c>
      <c r="G13" s="171">
        <v>0.00819115</v>
      </c>
      <c r="H13" s="171">
        <v>0</v>
      </c>
      <c r="I13" s="171">
        <v>0.00819115</v>
      </c>
      <c r="J13" s="148">
        <v>0.0175387</v>
      </c>
      <c r="K13" s="148">
        <v>0</v>
      </c>
      <c r="L13" s="148">
        <v>0.01773145</v>
      </c>
      <c r="M13" s="148">
        <v>0</v>
      </c>
      <c r="N13" s="148">
        <v>0.03527015</v>
      </c>
      <c r="O13" s="171">
        <v>0.035173800000000005</v>
      </c>
      <c r="P13" s="172">
        <v>0.035173800000000005</v>
      </c>
      <c r="Q13" s="172">
        <v>0.035173800000000005</v>
      </c>
      <c r="R13" s="172">
        <v>0.033377199999999996</v>
      </c>
      <c r="S13" s="318"/>
      <c r="T13" s="319"/>
      <c r="U13" s="320"/>
      <c r="V13" s="319"/>
      <c r="W13" s="320"/>
      <c r="X13" s="319"/>
      <c r="Y13" s="320"/>
      <c r="Z13" s="319"/>
      <c r="AA13" s="320"/>
      <c r="AB13" s="319"/>
      <c r="AC13" s="320"/>
      <c r="AD13" s="321"/>
      <c r="AE13" s="322"/>
      <c r="AF13" s="321"/>
      <c r="AG13" s="322"/>
      <c r="AH13" s="322"/>
      <c r="AI13" s="321"/>
      <c r="AJ13" s="321"/>
      <c r="AK13" s="321"/>
    </row>
    <row r="14" spans="1:37" ht="12.75" customHeight="1" hidden="1" outlineLevel="1">
      <c r="A14" s="324"/>
      <c r="B14" s="325" t="s">
        <v>47</v>
      </c>
      <c r="C14" s="326" t="s">
        <v>223</v>
      </c>
      <c r="D14" s="327"/>
      <c r="E14" s="328"/>
      <c r="F14" s="329"/>
      <c r="G14" s="329"/>
      <c r="H14" s="329">
        <v>0</v>
      </c>
      <c r="I14" s="328">
        <v>0</v>
      </c>
      <c r="J14" s="329"/>
      <c r="K14" s="329"/>
      <c r="L14" s="329"/>
      <c r="M14" s="329"/>
      <c r="N14" s="328">
        <v>0</v>
      </c>
      <c r="O14" s="329"/>
      <c r="P14" s="329"/>
      <c r="Q14" s="329"/>
      <c r="R14" s="329"/>
      <c r="S14" s="299"/>
      <c r="T14" s="242"/>
      <c r="U14" s="300"/>
      <c r="V14" s="242"/>
      <c r="W14" s="300"/>
      <c r="X14" s="242"/>
      <c r="Y14" s="300"/>
      <c r="Z14" s="242"/>
      <c r="AA14" s="300"/>
      <c r="AB14" s="242"/>
      <c r="AC14" s="300"/>
      <c r="AD14" s="114"/>
      <c r="AE14" s="301"/>
      <c r="AF14" s="114"/>
      <c r="AG14" s="301"/>
      <c r="AH14" s="301"/>
      <c r="AI14" s="231"/>
      <c r="AJ14" s="231"/>
      <c r="AK14" s="231"/>
    </row>
    <row r="15" spans="1:37" s="292" customFormat="1" ht="12.75" collapsed="1">
      <c r="A15" s="283"/>
      <c r="B15" s="206"/>
      <c r="C15" s="127"/>
      <c r="D15" s="284" t="s">
        <v>337</v>
      </c>
      <c r="E15" s="285">
        <v>0</v>
      </c>
      <c r="F15" s="285">
        <v>0</v>
      </c>
      <c r="G15" s="285">
        <v>0</v>
      </c>
      <c r="H15" s="285">
        <v>0</v>
      </c>
      <c r="I15" s="330">
        <v>0</v>
      </c>
      <c r="J15" s="285">
        <v>0</v>
      </c>
      <c r="K15" s="285">
        <v>0</v>
      </c>
      <c r="L15" s="285">
        <v>0</v>
      </c>
      <c r="M15" s="285">
        <v>0</v>
      </c>
      <c r="N15" s="330">
        <v>0</v>
      </c>
      <c r="O15" s="158"/>
      <c r="P15" s="158"/>
      <c r="Q15" s="158"/>
      <c r="R15" s="158"/>
      <c r="S15" s="331"/>
      <c r="T15" s="332"/>
      <c r="U15" s="333"/>
      <c r="V15" s="332"/>
      <c r="W15" s="333"/>
      <c r="X15" s="332"/>
      <c r="Y15" s="333"/>
      <c r="Z15" s="332"/>
      <c r="AA15" s="333"/>
      <c r="AB15" s="332"/>
      <c r="AC15" s="333"/>
      <c r="AD15" s="131"/>
      <c r="AE15" s="334"/>
      <c r="AF15" s="131"/>
      <c r="AG15" s="334"/>
      <c r="AH15" s="334"/>
      <c r="AI15" s="131"/>
      <c r="AJ15" s="131"/>
      <c r="AK15" s="131"/>
    </row>
    <row r="16" spans="1:37" s="110" customFormat="1" ht="12.75">
      <c r="A16" s="294">
        <v>28</v>
      </c>
      <c r="B16" s="194" t="s">
        <v>224</v>
      </c>
      <c r="C16" s="128" t="s">
        <v>225</v>
      </c>
      <c r="D16" s="297" t="s">
        <v>338</v>
      </c>
      <c r="E16" s="163">
        <v>1.02087455</v>
      </c>
      <c r="F16" s="163">
        <v>0</v>
      </c>
      <c r="G16" s="163">
        <v>1.02087455</v>
      </c>
      <c r="H16" s="163">
        <v>0</v>
      </c>
      <c r="I16" s="298">
        <v>2.0417491</v>
      </c>
      <c r="J16" s="163">
        <v>1.02087455</v>
      </c>
      <c r="K16" s="163">
        <v>0</v>
      </c>
      <c r="L16" s="163">
        <v>1.02087455</v>
      </c>
      <c r="M16" s="163">
        <v>0</v>
      </c>
      <c r="N16" s="298">
        <v>2.0417491</v>
      </c>
      <c r="O16" s="163">
        <v>2.0417491</v>
      </c>
      <c r="P16" s="163">
        <v>1.0208766</v>
      </c>
      <c r="Q16" s="163"/>
      <c r="R16" s="163"/>
      <c r="S16" s="299"/>
      <c r="T16" s="242"/>
      <c r="U16" s="300"/>
      <c r="V16" s="242"/>
      <c r="W16" s="300"/>
      <c r="X16" s="242"/>
      <c r="Y16" s="300"/>
      <c r="Z16" s="242"/>
      <c r="AA16" s="300"/>
      <c r="AB16" s="242"/>
      <c r="AC16" s="300"/>
      <c r="AD16" s="114"/>
      <c r="AE16" s="301"/>
      <c r="AF16" s="114"/>
      <c r="AG16" s="301"/>
      <c r="AH16" s="301"/>
      <c r="AI16" s="114"/>
      <c r="AJ16" s="114"/>
      <c r="AK16" s="114"/>
    </row>
    <row r="17" spans="1:37" s="110" customFormat="1" ht="12.75">
      <c r="A17" s="294"/>
      <c r="B17" s="194" t="s">
        <v>226</v>
      </c>
      <c r="C17" s="128" t="s">
        <v>227</v>
      </c>
      <c r="D17" s="303" t="s">
        <v>339</v>
      </c>
      <c r="E17" s="171">
        <v>0</v>
      </c>
      <c r="F17" s="171">
        <v>0</v>
      </c>
      <c r="G17" s="171">
        <v>0</v>
      </c>
      <c r="H17" s="171">
        <v>0</v>
      </c>
      <c r="I17" s="335">
        <v>0</v>
      </c>
      <c r="J17" s="171">
        <v>0</v>
      </c>
      <c r="K17" s="171">
        <v>0</v>
      </c>
      <c r="L17" s="171">
        <v>0</v>
      </c>
      <c r="M17" s="171">
        <v>0</v>
      </c>
      <c r="N17" s="335">
        <v>0</v>
      </c>
      <c r="O17" s="336"/>
      <c r="P17" s="336"/>
      <c r="Q17" s="336"/>
      <c r="R17" s="336"/>
      <c r="S17" s="299"/>
      <c r="T17" s="242"/>
      <c r="U17" s="300"/>
      <c r="V17" s="242"/>
      <c r="W17" s="300"/>
      <c r="X17" s="242"/>
      <c r="Y17" s="300"/>
      <c r="Z17" s="242"/>
      <c r="AA17" s="300"/>
      <c r="AB17" s="242"/>
      <c r="AC17" s="300"/>
      <c r="AD17" s="114"/>
      <c r="AE17" s="301"/>
      <c r="AF17" s="114"/>
      <c r="AG17" s="301"/>
      <c r="AH17" s="301"/>
      <c r="AI17" s="114"/>
      <c r="AJ17" s="114"/>
      <c r="AK17" s="114"/>
    </row>
    <row r="18" spans="1:37" s="292" customFormat="1" ht="12.75">
      <c r="A18" s="305"/>
      <c r="B18" s="337"/>
      <c r="C18" s="127"/>
      <c r="D18" s="284" t="s">
        <v>337</v>
      </c>
      <c r="E18" s="285">
        <v>0</v>
      </c>
      <c r="F18" s="285">
        <v>0</v>
      </c>
      <c r="G18" s="285">
        <v>0</v>
      </c>
      <c r="H18" s="285">
        <v>0</v>
      </c>
      <c r="I18" s="330">
        <v>0</v>
      </c>
      <c r="J18" s="285">
        <v>0</v>
      </c>
      <c r="K18" s="285">
        <v>0</v>
      </c>
      <c r="L18" s="285">
        <v>0</v>
      </c>
      <c r="M18" s="285">
        <v>0</v>
      </c>
      <c r="N18" s="330">
        <v>0</v>
      </c>
      <c r="O18" s="158"/>
      <c r="P18" s="158"/>
      <c r="Q18" s="158"/>
      <c r="R18" s="158"/>
      <c r="S18" s="331"/>
      <c r="T18" s="332"/>
      <c r="U18" s="333"/>
      <c r="V18" s="332"/>
      <c r="W18" s="333"/>
      <c r="X18" s="332"/>
      <c r="Y18" s="333"/>
      <c r="Z18" s="332"/>
      <c r="AA18" s="333"/>
      <c r="AB18" s="332"/>
      <c r="AC18" s="333"/>
      <c r="AD18" s="131"/>
      <c r="AE18" s="334"/>
      <c r="AF18" s="131"/>
      <c r="AG18" s="334"/>
      <c r="AH18" s="334"/>
      <c r="AI18" s="131"/>
      <c r="AJ18" s="131"/>
      <c r="AK18" s="131"/>
    </row>
    <row r="19" spans="1:37" s="110" customFormat="1" ht="12.75">
      <c r="A19" s="294">
        <v>58</v>
      </c>
      <c r="B19" s="194" t="s">
        <v>228</v>
      </c>
      <c r="C19" s="128" t="s">
        <v>225</v>
      </c>
      <c r="D19" s="297" t="s">
        <v>338</v>
      </c>
      <c r="E19" s="163">
        <v>0</v>
      </c>
      <c r="F19" s="163">
        <v>0.021777130000000002</v>
      </c>
      <c r="G19" s="163">
        <v>0</v>
      </c>
      <c r="H19" s="163">
        <v>0.021777130000000002</v>
      </c>
      <c r="I19" s="298">
        <v>0.043554260000000004</v>
      </c>
      <c r="J19" s="163">
        <v>0</v>
      </c>
      <c r="K19" s="163">
        <v>0.021777130000000002</v>
      </c>
      <c r="L19" s="163">
        <v>0</v>
      </c>
      <c r="M19" s="163">
        <v>0.021777130000000002</v>
      </c>
      <c r="N19" s="298">
        <v>0.043554260000000004</v>
      </c>
      <c r="O19" s="163">
        <v>0.04355419</v>
      </c>
      <c r="P19" s="163"/>
      <c r="Q19" s="163"/>
      <c r="R19" s="129"/>
      <c r="S19" s="299"/>
      <c r="T19" s="242"/>
      <c r="U19" s="300"/>
      <c r="V19" s="242"/>
      <c r="W19" s="300"/>
      <c r="X19" s="242"/>
      <c r="Y19" s="300"/>
      <c r="Z19" s="242"/>
      <c r="AA19" s="300"/>
      <c r="AB19" s="242"/>
      <c r="AC19" s="300"/>
      <c r="AD19" s="114"/>
      <c r="AE19" s="301"/>
      <c r="AF19" s="114"/>
      <c r="AG19" s="301"/>
      <c r="AH19" s="301"/>
      <c r="AI19" s="114"/>
      <c r="AJ19" s="114"/>
      <c r="AK19" s="114"/>
    </row>
    <row r="20" spans="1:37" s="323" customFormat="1" ht="12.75">
      <c r="A20" s="315"/>
      <c r="B20" s="338" t="s">
        <v>226</v>
      </c>
      <c r="C20" s="142" t="s">
        <v>229</v>
      </c>
      <c r="D20" s="317" t="s">
        <v>339</v>
      </c>
      <c r="E20" s="171">
        <v>0</v>
      </c>
      <c r="F20" s="171">
        <v>0</v>
      </c>
      <c r="G20" s="171">
        <v>0</v>
      </c>
      <c r="H20" s="171">
        <v>0</v>
      </c>
      <c r="I20" s="335">
        <v>0</v>
      </c>
      <c r="J20" s="171">
        <v>0</v>
      </c>
      <c r="K20" s="171">
        <v>0</v>
      </c>
      <c r="L20" s="171">
        <v>0</v>
      </c>
      <c r="M20" s="171">
        <v>0</v>
      </c>
      <c r="N20" s="335">
        <v>0</v>
      </c>
      <c r="O20" s="336"/>
      <c r="P20" s="336"/>
      <c r="Q20" s="336"/>
      <c r="R20" s="336"/>
      <c r="S20" s="318"/>
      <c r="T20" s="319"/>
      <c r="U20" s="320"/>
      <c r="V20" s="319"/>
      <c r="W20" s="320"/>
      <c r="X20" s="319"/>
      <c r="Y20" s="320"/>
      <c r="Z20" s="319"/>
      <c r="AA20" s="320"/>
      <c r="AB20" s="319"/>
      <c r="AC20" s="320"/>
      <c r="AD20" s="321"/>
      <c r="AE20" s="322"/>
      <c r="AF20" s="321"/>
      <c r="AG20" s="322"/>
      <c r="AH20" s="322"/>
      <c r="AI20" s="321"/>
      <c r="AJ20" s="321"/>
      <c r="AK20" s="321"/>
    </row>
    <row r="21" spans="1:37" s="292" customFormat="1" ht="12.75">
      <c r="A21" s="305"/>
      <c r="B21" s="337"/>
      <c r="C21" s="127"/>
      <c r="D21" s="284" t="s">
        <v>337</v>
      </c>
      <c r="E21" s="307">
        <v>0</v>
      </c>
      <c r="F21" s="307">
        <v>0</v>
      </c>
      <c r="G21" s="307">
        <v>0</v>
      </c>
      <c r="H21" s="307">
        <v>0</v>
      </c>
      <c r="I21" s="307">
        <v>0</v>
      </c>
      <c r="J21" s="307">
        <v>0</v>
      </c>
      <c r="K21" s="307">
        <v>0</v>
      </c>
      <c r="L21" s="307">
        <v>0</v>
      </c>
      <c r="M21" s="307">
        <v>0</v>
      </c>
      <c r="N21" s="307">
        <v>0</v>
      </c>
      <c r="O21" s="307">
        <v>0</v>
      </c>
      <c r="P21" s="307">
        <v>0</v>
      </c>
      <c r="Q21" s="307">
        <v>0</v>
      </c>
      <c r="R21" s="307">
        <v>0</v>
      </c>
      <c r="S21" s="310"/>
      <c r="T21" s="339"/>
      <c r="U21" s="340"/>
      <c r="V21" s="339"/>
      <c r="W21" s="340"/>
      <c r="X21" s="339"/>
      <c r="Y21" s="340"/>
      <c r="Z21" s="339"/>
      <c r="AA21" s="340"/>
      <c r="AB21" s="339"/>
      <c r="AC21" s="340"/>
      <c r="AD21" s="339">
        <v>0</v>
      </c>
      <c r="AE21" s="340">
        <v>0</v>
      </c>
      <c r="AF21" s="339">
        <v>0</v>
      </c>
      <c r="AG21" s="340">
        <v>0</v>
      </c>
      <c r="AH21" s="340">
        <v>0</v>
      </c>
      <c r="AI21" s="131"/>
      <c r="AJ21" s="131"/>
      <c r="AK21" s="131"/>
    </row>
    <row r="22" spans="1:37" s="110" customFormat="1" ht="12.75">
      <c r="A22" s="294"/>
      <c r="B22" s="341" t="s">
        <v>55</v>
      </c>
      <c r="C22" s="314" t="s">
        <v>54</v>
      </c>
      <c r="D22" s="297" t="s">
        <v>338</v>
      </c>
      <c r="E22" s="298">
        <v>1.02087455</v>
      </c>
      <c r="F22" s="163">
        <v>0.021777130000000002</v>
      </c>
      <c r="G22" s="163">
        <v>1.02087455</v>
      </c>
      <c r="H22" s="298">
        <v>0.021777130000000002</v>
      </c>
      <c r="I22" s="298">
        <v>2.0853033599999997</v>
      </c>
      <c r="J22" s="298">
        <v>1.02087455</v>
      </c>
      <c r="K22" s="298">
        <v>0.021777130000000002</v>
      </c>
      <c r="L22" s="298">
        <v>1.02087455</v>
      </c>
      <c r="M22" s="298">
        <v>0.021777130000000002</v>
      </c>
      <c r="N22" s="298">
        <v>2.0853033599999997</v>
      </c>
      <c r="O22" s="163">
        <v>2.08530329</v>
      </c>
      <c r="P22" s="163">
        <v>1.0208766</v>
      </c>
      <c r="Q22" s="163">
        <v>0</v>
      </c>
      <c r="R22" s="163">
        <v>0</v>
      </c>
      <c r="S22" s="342"/>
      <c r="T22" s="343"/>
      <c r="U22" s="344"/>
      <c r="V22" s="343"/>
      <c r="W22" s="344"/>
      <c r="X22" s="343"/>
      <c r="Y22" s="344"/>
      <c r="Z22" s="343"/>
      <c r="AA22" s="344"/>
      <c r="AB22" s="343"/>
      <c r="AC22" s="344"/>
      <c r="AD22" s="345">
        <v>0</v>
      </c>
      <c r="AE22" s="346">
        <v>0</v>
      </c>
      <c r="AF22" s="345">
        <v>0</v>
      </c>
      <c r="AG22" s="346">
        <v>0</v>
      </c>
      <c r="AH22" s="346">
        <v>0</v>
      </c>
      <c r="AI22" s="114"/>
      <c r="AJ22" s="114"/>
      <c r="AK22" s="114"/>
    </row>
    <row r="23" spans="1:37" s="323" customFormat="1" ht="12.75">
      <c r="A23" s="315"/>
      <c r="B23" s="347"/>
      <c r="C23" s="316"/>
      <c r="D23" s="317" t="s">
        <v>339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  <c r="S23" s="348"/>
      <c r="T23" s="349"/>
      <c r="U23" s="350"/>
      <c r="V23" s="349"/>
      <c r="W23" s="350"/>
      <c r="X23" s="349"/>
      <c r="Y23" s="350"/>
      <c r="Z23" s="349"/>
      <c r="AA23" s="350"/>
      <c r="AB23" s="349"/>
      <c r="AC23" s="350"/>
      <c r="AD23" s="349">
        <v>0</v>
      </c>
      <c r="AE23" s="350">
        <v>0</v>
      </c>
      <c r="AF23" s="349">
        <v>0</v>
      </c>
      <c r="AG23" s="350">
        <v>0</v>
      </c>
      <c r="AH23" s="350">
        <v>0</v>
      </c>
      <c r="AI23" s="321"/>
      <c r="AJ23" s="321"/>
      <c r="AK23" s="321"/>
    </row>
    <row r="24" spans="1:37" ht="12.75" customHeight="1" hidden="1" outlineLevel="1">
      <c r="A24" s="324"/>
      <c r="B24" s="351" t="s">
        <v>56</v>
      </c>
      <c r="C24" s="326" t="s">
        <v>223</v>
      </c>
      <c r="D24" s="327"/>
      <c r="E24" s="328"/>
      <c r="F24" s="329"/>
      <c r="G24" s="329"/>
      <c r="H24" s="329">
        <v>0</v>
      </c>
      <c r="I24" s="328">
        <v>0</v>
      </c>
      <c r="J24" s="329"/>
      <c r="K24" s="329"/>
      <c r="L24" s="329"/>
      <c r="M24" s="329"/>
      <c r="N24" s="328">
        <v>0</v>
      </c>
      <c r="O24" s="329"/>
      <c r="P24" s="329"/>
      <c r="Q24" s="329"/>
      <c r="R24" s="329"/>
      <c r="S24" s="299"/>
      <c r="T24" s="242"/>
      <c r="U24" s="300"/>
      <c r="V24" s="242"/>
      <c r="W24" s="300"/>
      <c r="X24" s="242"/>
      <c r="Y24" s="300"/>
      <c r="Z24" s="242"/>
      <c r="AA24" s="300"/>
      <c r="AB24" s="242"/>
      <c r="AC24" s="300"/>
      <c r="AD24" s="114"/>
      <c r="AE24" s="301"/>
      <c r="AF24" s="114"/>
      <c r="AG24" s="301"/>
      <c r="AH24" s="301"/>
      <c r="AI24" s="231"/>
      <c r="AJ24" s="231"/>
      <c r="AK24" s="231"/>
    </row>
    <row r="25" spans="1:37" s="359" customFormat="1" ht="12.75" collapsed="1">
      <c r="A25" s="352"/>
      <c r="B25" s="353"/>
      <c r="C25" s="128"/>
      <c r="D25" s="297" t="s">
        <v>337</v>
      </c>
      <c r="E25" s="285">
        <v>0</v>
      </c>
      <c r="F25" s="285">
        <v>0</v>
      </c>
      <c r="G25" s="285">
        <v>0</v>
      </c>
      <c r="H25" s="285">
        <v>0</v>
      </c>
      <c r="I25" s="330">
        <v>0</v>
      </c>
      <c r="J25" s="285">
        <v>0</v>
      </c>
      <c r="K25" s="285">
        <v>0</v>
      </c>
      <c r="L25" s="285">
        <v>0</v>
      </c>
      <c r="M25" s="285">
        <v>0</v>
      </c>
      <c r="N25" s="330">
        <v>0</v>
      </c>
      <c r="O25" s="158"/>
      <c r="P25" s="158"/>
      <c r="Q25" s="158"/>
      <c r="R25" s="158"/>
      <c r="S25" s="354"/>
      <c r="T25" s="355"/>
      <c r="U25" s="356"/>
      <c r="V25" s="355"/>
      <c r="W25" s="356"/>
      <c r="X25" s="355"/>
      <c r="Y25" s="356"/>
      <c r="Z25" s="355"/>
      <c r="AA25" s="356"/>
      <c r="AB25" s="355"/>
      <c r="AC25" s="356"/>
      <c r="AD25" s="357"/>
      <c r="AE25" s="358"/>
      <c r="AF25" s="357"/>
      <c r="AG25" s="358"/>
      <c r="AH25" s="358"/>
      <c r="AI25" s="357"/>
      <c r="AJ25" s="357"/>
      <c r="AK25" s="357"/>
    </row>
    <row r="26" spans="1:37" s="110" customFormat="1" ht="12.75">
      <c r="A26" s="294">
        <v>4</v>
      </c>
      <c r="B26" s="360" t="s">
        <v>230</v>
      </c>
      <c r="C26" s="296" t="s">
        <v>231</v>
      </c>
      <c r="D26" s="297" t="s">
        <v>338</v>
      </c>
      <c r="E26" s="163">
        <v>0</v>
      </c>
      <c r="F26" s="163">
        <v>0.21141783</v>
      </c>
      <c r="G26" s="163">
        <v>0</v>
      </c>
      <c r="H26" s="163">
        <v>0.21141783</v>
      </c>
      <c r="I26" s="192">
        <v>0.42283566</v>
      </c>
      <c r="J26" s="163">
        <v>0</v>
      </c>
      <c r="K26" s="163">
        <v>0.21141783</v>
      </c>
      <c r="L26" s="163">
        <v>0</v>
      </c>
      <c r="M26" s="163">
        <v>0.12997306</v>
      </c>
      <c r="N26" s="192">
        <v>0.34139089</v>
      </c>
      <c r="O26" s="129"/>
      <c r="P26" s="129"/>
      <c r="Q26" s="129"/>
      <c r="R26" s="129"/>
      <c r="S26" s="299"/>
      <c r="T26" s="242"/>
      <c r="U26" s="300"/>
      <c r="V26" s="242"/>
      <c r="W26" s="300"/>
      <c r="X26" s="242"/>
      <c r="Y26" s="300"/>
      <c r="Z26" s="242"/>
      <c r="AA26" s="300"/>
      <c r="AB26" s="242"/>
      <c r="AC26" s="300"/>
      <c r="AD26" s="114"/>
      <c r="AE26" s="301"/>
      <c r="AF26" s="114"/>
      <c r="AG26" s="301"/>
      <c r="AH26" s="301"/>
      <c r="AI26" s="114"/>
      <c r="AJ26" s="114"/>
      <c r="AK26" s="114"/>
    </row>
    <row r="27" spans="1:37" s="110" customFormat="1" ht="12.75">
      <c r="A27" s="294"/>
      <c r="B27" s="296" t="s">
        <v>232</v>
      </c>
      <c r="C27" s="296" t="s">
        <v>233</v>
      </c>
      <c r="D27" s="303" t="s">
        <v>339</v>
      </c>
      <c r="E27" s="171">
        <v>0</v>
      </c>
      <c r="F27" s="171">
        <v>0.016178790000000002</v>
      </c>
      <c r="G27" s="171">
        <v>0</v>
      </c>
      <c r="H27" s="171">
        <v>0.01176734</v>
      </c>
      <c r="I27" s="361">
        <v>0.02794613</v>
      </c>
      <c r="J27" s="171">
        <v>0</v>
      </c>
      <c r="K27" s="171">
        <v>0.00498278</v>
      </c>
      <c r="L27" s="171">
        <v>0</v>
      </c>
      <c r="M27" s="171">
        <v>0.00189702</v>
      </c>
      <c r="N27" s="361">
        <v>0.0068798</v>
      </c>
      <c r="O27" s="336"/>
      <c r="P27" s="336"/>
      <c r="Q27" s="336">
        <v>0</v>
      </c>
      <c r="R27" s="336"/>
      <c r="S27" s="299"/>
      <c r="T27" s="242"/>
      <c r="U27" s="300"/>
      <c r="V27" s="242"/>
      <c r="W27" s="300"/>
      <c r="X27" s="242"/>
      <c r="Y27" s="300"/>
      <c r="Z27" s="242"/>
      <c r="AA27" s="300"/>
      <c r="AB27" s="242"/>
      <c r="AC27" s="300"/>
      <c r="AD27" s="114"/>
      <c r="AE27" s="301"/>
      <c r="AF27" s="114"/>
      <c r="AG27" s="301"/>
      <c r="AH27" s="301"/>
      <c r="AI27" s="114"/>
      <c r="AJ27" s="114"/>
      <c r="AK27" s="114"/>
    </row>
    <row r="28" spans="1:37" s="292" customFormat="1" ht="12.75">
      <c r="A28" s="305"/>
      <c r="B28" s="306"/>
      <c r="C28" s="306"/>
      <c r="D28" s="284" t="s">
        <v>337</v>
      </c>
      <c r="E28" s="285">
        <v>0</v>
      </c>
      <c r="F28" s="285">
        <v>0</v>
      </c>
      <c r="G28" s="285">
        <v>0</v>
      </c>
      <c r="H28" s="285">
        <v>0</v>
      </c>
      <c r="I28" s="330">
        <v>0</v>
      </c>
      <c r="J28" s="285">
        <v>0</v>
      </c>
      <c r="K28" s="285">
        <v>0</v>
      </c>
      <c r="L28" s="285">
        <v>0</v>
      </c>
      <c r="M28" s="285">
        <v>0</v>
      </c>
      <c r="N28" s="330">
        <v>0</v>
      </c>
      <c r="O28" s="158"/>
      <c r="P28" s="158"/>
      <c r="Q28" s="158"/>
      <c r="R28" s="158"/>
      <c r="S28" s="331"/>
      <c r="T28" s="332"/>
      <c r="U28" s="333"/>
      <c r="V28" s="332"/>
      <c r="W28" s="333"/>
      <c r="X28" s="332"/>
      <c r="Y28" s="333"/>
      <c r="Z28" s="332"/>
      <c r="AA28" s="333"/>
      <c r="AB28" s="332"/>
      <c r="AC28" s="333"/>
      <c r="AD28" s="131"/>
      <c r="AE28" s="334"/>
      <c r="AF28" s="131"/>
      <c r="AG28" s="334"/>
      <c r="AH28" s="334"/>
      <c r="AI28" s="131"/>
      <c r="AJ28" s="131"/>
      <c r="AK28" s="131"/>
    </row>
    <row r="29" spans="1:37" s="110" customFormat="1" ht="12.75">
      <c r="A29" s="362">
        <v>13</v>
      </c>
      <c r="B29" s="353" t="s">
        <v>234</v>
      </c>
      <c r="C29" s="353" t="s">
        <v>235</v>
      </c>
      <c r="D29" s="297" t="s">
        <v>338</v>
      </c>
      <c r="E29" s="163">
        <v>0.18150861999999998</v>
      </c>
      <c r="F29" s="163">
        <v>0</v>
      </c>
      <c r="G29" s="163">
        <v>0.18150861</v>
      </c>
      <c r="H29" s="163">
        <v>0</v>
      </c>
      <c r="I29" s="298">
        <v>0.36301722999999997</v>
      </c>
      <c r="J29" s="163">
        <v>0.18150861999999998</v>
      </c>
      <c r="K29" s="163">
        <v>0</v>
      </c>
      <c r="L29" s="163">
        <v>0.18150861999999998</v>
      </c>
      <c r="M29" s="163">
        <v>0</v>
      </c>
      <c r="N29" s="298">
        <v>0.36301723999999996</v>
      </c>
      <c r="O29" s="163">
        <v>0.36301724</v>
      </c>
      <c r="P29" s="163">
        <v>0.36301724</v>
      </c>
      <c r="Q29" s="163">
        <v>0.36301724</v>
      </c>
      <c r="R29" s="163">
        <v>0.36301724</v>
      </c>
      <c r="S29" s="363"/>
      <c r="T29" s="344"/>
      <c r="U29" s="364"/>
      <c r="V29" s="365"/>
      <c r="W29" s="300"/>
      <c r="X29" s="242"/>
      <c r="Y29" s="300"/>
      <c r="Z29" s="242"/>
      <c r="AA29" s="300"/>
      <c r="AB29" s="242"/>
      <c r="AC29" s="300"/>
      <c r="AD29" s="114"/>
      <c r="AE29" s="301"/>
      <c r="AF29" s="114"/>
      <c r="AG29" s="301"/>
      <c r="AH29" s="301"/>
      <c r="AI29" s="114"/>
      <c r="AJ29" s="114"/>
      <c r="AK29" s="114"/>
    </row>
    <row r="30" spans="1:37" s="323" customFormat="1" ht="12.75">
      <c r="A30" s="315"/>
      <c r="B30" s="366" t="s">
        <v>236</v>
      </c>
      <c r="C30" s="142" t="s">
        <v>237</v>
      </c>
      <c r="D30" s="317" t="s">
        <v>339</v>
      </c>
      <c r="E30" s="171">
        <v>0.0609377</v>
      </c>
      <c r="F30" s="171">
        <v>0</v>
      </c>
      <c r="G30" s="171">
        <v>0.045161190000000004</v>
      </c>
      <c r="H30" s="171">
        <v>0</v>
      </c>
      <c r="I30" s="148">
        <v>0.10609889</v>
      </c>
      <c r="J30" s="171">
        <v>0.03314221</v>
      </c>
      <c r="K30" s="171">
        <v>0</v>
      </c>
      <c r="L30" s="171">
        <v>0.034702540000000004</v>
      </c>
      <c r="M30" s="171">
        <v>0</v>
      </c>
      <c r="N30" s="148">
        <v>0.06784475000000001</v>
      </c>
      <c r="O30" s="171">
        <v>0.06262908</v>
      </c>
      <c r="P30" s="171">
        <v>0.05331467</v>
      </c>
      <c r="Q30" s="171">
        <v>0.04400025</v>
      </c>
      <c r="R30" s="171">
        <v>0.03477442</v>
      </c>
      <c r="S30" s="367"/>
      <c r="T30" s="350"/>
      <c r="U30" s="364"/>
      <c r="V30" s="365"/>
      <c r="W30" s="320"/>
      <c r="X30" s="319"/>
      <c r="Y30" s="320"/>
      <c r="Z30" s="319"/>
      <c r="AA30" s="320"/>
      <c r="AB30" s="319"/>
      <c r="AC30" s="320"/>
      <c r="AD30" s="321"/>
      <c r="AE30" s="322"/>
      <c r="AF30" s="321"/>
      <c r="AG30" s="322"/>
      <c r="AH30" s="322"/>
      <c r="AI30" s="321"/>
      <c r="AJ30" s="321"/>
      <c r="AK30" s="321"/>
    </row>
    <row r="31" spans="1:37" s="110" customFormat="1" ht="12.75">
      <c r="A31" s="294"/>
      <c r="B31" s="353"/>
      <c r="C31" s="128"/>
      <c r="D31" s="297" t="s">
        <v>337</v>
      </c>
      <c r="E31" s="285">
        <v>0</v>
      </c>
      <c r="F31" s="285">
        <v>0</v>
      </c>
      <c r="G31" s="285">
        <v>0</v>
      </c>
      <c r="H31" s="285">
        <v>0</v>
      </c>
      <c r="I31" s="330">
        <v>0</v>
      </c>
      <c r="J31" s="285">
        <v>0</v>
      </c>
      <c r="K31" s="285">
        <v>0</v>
      </c>
      <c r="L31" s="285">
        <v>0</v>
      </c>
      <c r="M31" s="285">
        <v>0</v>
      </c>
      <c r="N31" s="330">
        <v>0</v>
      </c>
      <c r="O31" s="158"/>
      <c r="P31" s="158"/>
      <c r="Q31" s="158"/>
      <c r="R31" s="158"/>
      <c r="S31" s="342"/>
      <c r="T31" s="344"/>
      <c r="U31" s="344"/>
      <c r="V31" s="344"/>
      <c r="W31" s="344"/>
      <c r="X31" s="344"/>
      <c r="Y31" s="344"/>
      <c r="Z31" s="344"/>
      <c r="AA31" s="344"/>
      <c r="AB31" s="242"/>
      <c r="AC31" s="300"/>
      <c r="AD31" s="114"/>
      <c r="AE31" s="301"/>
      <c r="AF31" s="114"/>
      <c r="AG31" s="301"/>
      <c r="AH31" s="301"/>
      <c r="AI31" s="114"/>
      <c r="AJ31" s="114"/>
      <c r="AK31" s="114"/>
    </row>
    <row r="32" spans="1:37" s="110" customFormat="1" ht="12.75">
      <c r="A32" s="294">
        <v>16</v>
      </c>
      <c r="B32" s="353" t="s">
        <v>238</v>
      </c>
      <c r="C32" s="353" t="s">
        <v>235</v>
      </c>
      <c r="D32" s="297" t="s">
        <v>338</v>
      </c>
      <c r="E32" s="163">
        <v>0</v>
      </c>
      <c r="F32" s="163">
        <v>0.29143637</v>
      </c>
      <c r="G32" s="163">
        <v>0</v>
      </c>
      <c r="H32" s="163">
        <v>0.29654928999999997</v>
      </c>
      <c r="I32" s="298">
        <v>0.58798566</v>
      </c>
      <c r="J32" s="163">
        <v>0</v>
      </c>
      <c r="K32" s="163">
        <v>0.30166221000000004</v>
      </c>
      <c r="L32" s="163">
        <v>0</v>
      </c>
      <c r="M32" s="163">
        <v>0.30677513</v>
      </c>
      <c r="N32" s="298">
        <v>0.60843734</v>
      </c>
      <c r="O32" s="163">
        <v>0.63400194</v>
      </c>
      <c r="P32" s="163">
        <v>0.65701006</v>
      </c>
      <c r="Q32" s="163">
        <v>0.68257466</v>
      </c>
      <c r="R32" s="163">
        <v>0.71069572</v>
      </c>
      <c r="S32" s="368"/>
      <c r="T32" s="344"/>
      <c r="U32" s="344"/>
      <c r="V32" s="344"/>
      <c r="W32" s="344"/>
      <c r="X32" s="344"/>
      <c r="Y32" s="344"/>
      <c r="Z32" s="344"/>
      <c r="AA32" s="344"/>
      <c r="AB32" s="242"/>
      <c r="AC32" s="300"/>
      <c r="AD32" s="114"/>
      <c r="AE32" s="301"/>
      <c r="AF32" s="114"/>
      <c r="AG32" s="301"/>
      <c r="AH32" s="301"/>
      <c r="AI32" s="114"/>
      <c r="AJ32" s="114"/>
      <c r="AK32" s="114"/>
    </row>
    <row r="33" spans="1:37" s="323" customFormat="1" ht="12.75">
      <c r="A33" s="315"/>
      <c r="B33" s="366" t="s">
        <v>236</v>
      </c>
      <c r="C33" s="142" t="s">
        <v>239</v>
      </c>
      <c r="D33" s="317" t="s">
        <v>339</v>
      </c>
      <c r="E33" s="171">
        <v>0</v>
      </c>
      <c r="F33" s="171">
        <v>0.1480082</v>
      </c>
      <c r="G33" s="171">
        <v>0</v>
      </c>
      <c r="H33" s="171">
        <v>0.14537176999999998</v>
      </c>
      <c r="I33" s="148">
        <v>0.29337997</v>
      </c>
      <c r="J33" s="171">
        <v>0</v>
      </c>
      <c r="K33" s="171">
        <v>0.11270183</v>
      </c>
      <c r="L33" s="171">
        <v>0</v>
      </c>
      <c r="M33" s="171">
        <v>0.10783087</v>
      </c>
      <c r="N33" s="148">
        <v>0.2205327</v>
      </c>
      <c r="O33" s="171">
        <v>0.20196507</v>
      </c>
      <c r="P33" s="171">
        <v>0.18556537</v>
      </c>
      <c r="Q33" s="171">
        <v>0.16854225</v>
      </c>
      <c r="R33" s="171">
        <v>0.15125587</v>
      </c>
      <c r="S33" s="367"/>
      <c r="T33" s="350"/>
      <c r="U33" s="350"/>
      <c r="V33" s="350"/>
      <c r="W33" s="350"/>
      <c r="X33" s="350"/>
      <c r="Y33" s="350"/>
      <c r="Z33" s="350"/>
      <c r="AA33" s="350"/>
      <c r="AB33" s="319"/>
      <c r="AC33" s="320"/>
      <c r="AD33" s="321"/>
      <c r="AE33" s="322"/>
      <c r="AF33" s="321"/>
      <c r="AG33" s="322"/>
      <c r="AH33" s="322"/>
      <c r="AI33" s="321"/>
      <c r="AJ33" s="321"/>
      <c r="AK33" s="321"/>
    </row>
    <row r="34" spans="1:37" s="292" customFormat="1" ht="12.75" customHeight="1" hidden="1" outlineLevel="1">
      <c r="A34" s="305"/>
      <c r="B34" s="369"/>
      <c r="C34" s="127"/>
      <c r="D34" s="284" t="s">
        <v>337</v>
      </c>
      <c r="E34" s="285">
        <v>0</v>
      </c>
      <c r="F34" s="285">
        <v>0</v>
      </c>
      <c r="G34" s="285">
        <v>0</v>
      </c>
      <c r="H34" s="285">
        <v>0</v>
      </c>
      <c r="I34" s="330">
        <v>0</v>
      </c>
      <c r="J34" s="285">
        <v>0</v>
      </c>
      <c r="K34" s="285">
        <v>0</v>
      </c>
      <c r="L34" s="285">
        <v>0</v>
      </c>
      <c r="M34" s="285">
        <v>0</v>
      </c>
      <c r="N34" s="330">
        <v>0</v>
      </c>
      <c r="O34" s="158"/>
      <c r="P34" s="158"/>
      <c r="Q34" s="158"/>
      <c r="R34" s="158"/>
      <c r="S34" s="331"/>
      <c r="T34" s="332"/>
      <c r="U34" s="333"/>
      <c r="V34" s="332"/>
      <c r="W34" s="333"/>
      <c r="X34" s="332"/>
      <c r="Y34" s="333"/>
      <c r="Z34" s="332"/>
      <c r="AA34" s="333"/>
      <c r="AB34" s="332"/>
      <c r="AC34" s="333"/>
      <c r="AD34" s="131"/>
      <c r="AE34" s="334"/>
      <c r="AF34" s="131"/>
      <c r="AG34" s="334"/>
      <c r="AH34" s="334"/>
      <c r="AI34" s="131"/>
      <c r="AJ34" s="131"/>
      <c r="AK34" s="131"/>
    </row>
    <row r="35" spans="1:37" s="110" customFormat="1" ht="12.75" customHeight="1" hidden="1" outlineLevel="1">
      <c r="A35" s="294">
        <v>29</v>
      </c>
      <c r="B35" s="353" t="s">
        <v>240</v>
      </c>
      <c r="C35" s="128" t="s">
        <v>241</v>
      </c>
      <c r="D35" s="297" t="s">
        <v>338</v>
      </c>
      <c r="E35" s="163">
        <v>0</v>
      </c>
      <c r="F35" s="163">
        <v>0</v>
      </c>
      <c r="G35" s="163">
        <v>0</v>
      </c>
      <c r="H35" s="163">
        <v>0</v>
      </c>
      <c r="I35" s="298">
        <v>0</v>
      </c>
      <c r="J35" s="163">
        <v>0</v>
      </c>
      <c r="K35" s="163">
        <v>0</v>
      </c>
      <c r="L35" s="163">
        <v>0</v>
      </c>
      <c r="M35" s="163">
        <v>0</v>
      </c>
      <c r="N35" s="298">
        <v>0</v>
      </c>
      <c r="O35" s="163"/>
      <c r="P35" s="163"/>
      <c r="Q35" s="163"/>
      <c r="R35" s="163"/>
      <c r="S35" s="299"/>
      <c r="T35" s="242"/>
      <c r="U35" s="300"/>
      <c r="V35" s="242"/>
      <c r="W35" s="300"/>
      <c r="X35" s="242"/>
      <c r="Y35" s="300"/>
      <c r="Z35" s="242"/>
      <c r="AA35" s="300"/>
      <c r="AB35" s="242"/>
      <c r="AC35" s="300"/>
      <c r="AD35" s="114"/>
      <c r="AE35" s="301"/>
      <c r="AF35" s="114"/>
      <c r="AG35" s="301"/>
      <c r="AH35" s="301"/>
      <c r="AI35" s="114"/>
      <c r="AJ35" s="114"/>
      <c r="AK35" s="114"/>
    </row>
    <row r="36" spans="1:37" s="323" customFormat="1" ht="12.75" customHeight="1" hidden="1" outlineLevel="1">
      <c r="A36" s="315"/>
      <c r="B36" s="366" t="s">
        <v>242</v>
      </c>
      <c r="C36" s="142" t="s">
        <v>243</v>
      </c>
      <c r="D36" s="317" t="s">
        <v>339</v>
      </c>
      <c r="E36" s="171">
        <v>0</v>
      </c>
      <c r="F36" s="171">
        <v>0</v>
      </c>
      <c r="G36" s="171">
        <v>0</v>
      </c>
      <c r="H36" s="171">
        <v>0</v>
      </c>
      <c r="I36" s="148">
        <v>0</v>
      </c>
      <c r="J36" s="171">
        <v>0</v>
      </c>
      <c r="K36" s="171">
        <v>0</v>
      </c>
      <c r="L36" s="171">
        <v>0</v>
      </c>
      <c r="M36" s="171">
        <v>0</v>
      </c>
      <c r="N36" s="148">
        <v>0</v>
      </c>
      <c r="O36" s="171"/>
      <c r="P36" s="171"/>
      <c r="Q36" s="171"/>
      <c r="R36" s="171"/>
      <c r="S36" s="318"/>
      <c r="T36" s="319"/>
      <c r="U36" s="320"/>
      <c r="V36" s="319"/>
      <c r="W36" s="320"/>
      <c r="X36" s="319"/>
      <c r="Y36" s="320"/>
      <c r="Z36" s="370"/>
      <c r="AA36" s="320"/>
      <c r="AB36" s="319"/>
      <c r="AC36" s="320"/>
      <c r="AD36" s="321"/>
      <c r="AE36" s="322"/>
      <c r="AF36" s="321"/>
      <c r="AG36" s="322"/>
      <c r="AH36" s="322"/>
      <c r="AI36" s="321"/>
      <c r="AJ36" s="321"/>
      <c r="AK36" s="321"/>
    </row>
    <row r="37" spans="1:37" s="292" customFormat="1" ht="12.75" collapsed="1">
      <c r="A37" s="305"/>
      <c r="B37" s="369"/>
      <c r="C37" s="127"/>
      <c r="D37" s="284" t="s">
        <v>337</v>
      </c>
      <c r="E37" s="285">
        <v>0</v>
      </c>
      <c r="F37" s="285">
        <v>0</v>
      </c>
      <c r="G37" s="285">
        <v>0</v>
      </c>
      <c r="H37" s="285">
        <v>0</v>
      </c>
      <c r="I37" s="330">
        <v>0</v>
      </c>
      <c r="J37" s="285">
        <v>0</v>
      </c>
      <c r="K37" s="285">
        <v>0</v>
      </c>
      <c r="L37" s="285">
        <v>0</v>
      </c>
      <c r="M37" s="285">
        <v>0</v>
      </c>
      <c r="N37" s="330">
        <v>0</v>
      </c>
      <c r="O37" s="158"/>
      <c r="P37" s="158"/>
      <c r="Q37" s="158"/>
      <c r="R37" s="158"/>
      <c r="S37" s="331"/>
      <c r="T37" s="332"/>
      <c r="U37" s="333"/>
      <c r="V37" s="332"/>
      <c r="W37" s="333"/>
      <c r="X37" s="332"/>
      <c r="Y37" s="333"/>
      <c r="Z37" s="332"/>
      <c r="AA37" s="333"/>
      <c r="AB37" s="332"/>
      <c r="AC37" s="333"/>
      <c r="AD37" s="131"/>
      <c r="AE37" s="334"/>
      <c r="AF37" s="131"/>
      <c r="AG37" s="334"/>
      <c r="AH37" s="334"/>
      <c r="AI37" s="131"/>
      <c r="AJ37" s="131"/>
      <c r="AK37" s="131"/>
    </row>
    <row r="38" spans="1:37" ht="12.75">
      <c r="A38" s="362">
        <v>62</v>
      </c>
      <c r="B38" s="371" t="s">
        <v>244</v>
      </c>
      <c r="C38" s="353" t="s">
        <v>235</v>
      </c>
      <c r="D38" s="297" t="s">
        <v>338</v>
      </c>
      <c r="E38" s="163">
        <v>0</v>
      </c>
      <c r="F38" s="163">
        <v>2.57350241</v>
      </c>
      <c r="G38" s="163">
        <v>0</v>
      </c>
      <c r="H38" s="163">
        <v>2.57350241</v>
      </c>
      <c r="I38" s="298">
        <v>5.14700482</v>
      </c>
      <c r="J38" s="163">
        <v>0</v>
      </c>
      <c r="K38" s="163">
        <v>2.57350241</v>
      </c>
      <c r="L38" s="163">
        <v>0</v>
      </c>
      <c r="M38" s="163">
        <v>2.57350241</v>
      </c>
      <c r="N38" s="298">
        <v>5.14700482</v>
      </c>
      <c r="O38" s="163">
        <v>5.14700482</v>
      </c>
      <c r="P38" s="163">
        <v>5.14700482</v>
      </c>
      <c r="Q38" s="163">
        <v>5.14700482</v>
      </c>
      <c r="R38" s="163">
        <v>5.14700482</v>
      </c>
      <c r="S38" s="372"/>
      <c r="T38" s="242"/>
      <c r="U38" s="300"/>
      <c r="V38" s="242"/>
      <c r="W38" s="300"/>
      <c r="X38" s="242"/>
      <c r="Y38" s="300"/>
      <c r="Z38" s="242"/>
      <c r="AA38" s="300"/>
      <c r="AB38" s="242"/>
      <c r="AC38" s="300"/>
      <c r="AD38" s="114"/>
      <c r="AE38" s="301"/>
      <c r="AF38" s="114"/>
      <c r="AG38" s="301"/>
      <c r="AH38" s="301"/>
      <c r="AI38" s="231"/>
      <c r="AJ38" s="231"/>
      <c r="AK38" s="231"/>
    </row>
    <row r="39" spans="1:37" ht="12.75">
      <c r="A39" s="294"/>
      <c r="B39" s="371" t="s">
        <v>236</v>
      </c>
      <c r="C39" s="296" t="s">
        <v>245</v>
      </c>
      <c r="D39" s="303" t="s">
        <v>339</v>
      </c>
      <c r="E39" s="171">
        <v>0</v>
      </c>
      <c r="F39" s="171">
        <v>1.0266829499999999</v>
      </c>
      <c r="G39" s="171">
        <v>0</v>
      </c>
      <c r="H39" s="171">
        <v>0.95920489</v>
      </c>
      <c r="I39" s="148">
        <v>1.9858878399999997</v>
      </c>
      <c r="J39" s="171">
        <v>0</v>
      </c>
      <c r="K39" s="171">
        <v>0.8917809</v>
      </c>
      <c r="L39" s="171">
        <v>0</v>
      </c>
      <c r="M39" s="171">
        <v>0.82435689</v>
      </c>
      <c r="N39" s="148">
        <v>1.7161377899999999</v>
      </c>
      <c r="O39" s="171">
        <v>1.44648175</v>
      </c>
      <c r="P39" s="171">
        <v>1.17677868</v>
      </c>
      <c r="Q39" s="171">
        <v>0.90707563</v>
      </c>
      <c r="R39" s="171">
        <v>0.63735378</v>
      </c>
      <c r="S39" s="373"/>
      <c r="T39" s="242"/>
      <c r="U39" s="300"/>
      <c r="V39" s="242"/>
      <c r="W39" s="300"/>
      <c r="X39" s="242"/>
      <c r="Y39" s="300"/>
      <c r="Z39" s="242"/>
      <c r="AA39" s="300"/>
      <c r="AB39" s="242"/>
      <c r="AC39" s="300"/>
      <c r="AD39" s="114"/>
      <c r="AE39" s="301"/>
      <c r="AF39" s="114"/>
      <c r="AG39" s="301"/>
      <c r="AH39" s="301"/>
      <c r="AI39" s="231"/>
      <c r="AJ39" s="231"/>
      <c r="AK39" s="231"/>
    </row>
    <row r="40" spans="1:37" s="292" customFormat="1" ht="12.75">
      <c r="A40" s="305"/>
      <c r="B40" s="374"/>
      <c r="C40" s="306"/>
      <c r="D40" s="284" t="s">
        <v>337</v>
      </c>
      <c r="E40" s="285">
        <v>0</v>
      </c>
      <c r="F40" s="285">
        <v>0</v>
      </c>
      <c r="G40" s="285">
        <v>0</v>
      </c>
      <c r="H40" s="285">
        <v>0</v>
      </c>
      <c r="I40" s="330">
        <v>0</v>
      </c>
      <c r="J40" s="285">
        <v>0</v>
      </c>
      <c r="K40" s="285">
        <v>0</v>
      </c>
      <c r="L40" s="285">
        <v>0</v>
      </c>
      <c r="M40" s="285">
        <v>0</v>
      </c>
      <c r="N40" s="330">
        <v>0</v>
      </c>
      <c r="O40" s="158"/>
      <c r="P40" s="158"/>
      <c r="Q40" s="158"/>
      <c r="R40" s="158"/>
      <c r="S40" s="331"/>
      <c r="T40" s="332"/>
      <c r="U40" s="333"/>
      <c r="V40" s="332"/>
      <c r="W40" s="333"/>
      <c r="X40" s="332"/>
      <c r="Y40" s="333"/>
      <c r="Z40" s="332"/>
      <c r="AA40" s="333"/>
      <c r="AB40" s="332"/>
      <c r="AC40" s="333"/>
      <c r="AD40" s="131"/>
      <c r="AE40" s="334"/>
      <c r="AF40" s="131"/>
      <c r="AG40" s="334"/>
      <c r="AH40" s="334"/>
      <c r="AI40" s="131"/>
      <c r="AJ40" s="131"/>
      <c r="AK40" s="131"/>
    </row>
    <row r="41" spans="1:37" s="110" customFormat="1" ht="12.75">
      <c r="A41" s="362">
        <v>66</v>
      </c>
      <c r="B41" s="353" t="s">
        <v>246</v>
      </c>
      <c r="C41" s="353" t="s">
        <v>235</v>
      </c>
      <c r="D41" s="297" t="s">
        <v>338</v>
      </c>
      <c r="E41" s="163">
        <v>0</v>
      </c>
      <c r="F41" s="163">
        <v>0.31614297999999996</v>
      </c>
      <c r="G41" s="163">
        <v>0</v>
      </c>
      <c r="H41" s="163">
        <v>0.57085966</v>
      </c>
      <c r="I41" s="298">
        <v>0.88700264</v>
      </c>
      <c r="J41" s="163">
        <v>0</v>
      </c>
      <c r="K41" s="163">
        <v>0.68366327</v>
      </c>
      <c r="L41" s="163">
        <v>0</v>
      </c>
      <c r="M41" s="163">
        <v>0.71811887</v>
      </c>
      <c r="N41" s="298">
        <v>1.40178214</v>
      </c>
      <c r="O41" s="163">
        <v>1.9067832200000003</v>
      </c>
      <c r="P41" s="163">
        <v>1.35316679</v>
      </c>
      <c r="Q41" s="163">
        <v>1.13354422</v>
      </c>
      <c r="R41" s="163">
        <v>1.02618319</v>
      </c>
      <c r="S41" s="363"/>
      <c r="T41" s="365"/>
      <c r="U41" s="364"/>
      <c r="V41" s="242"/>
      <c r="W41" s="300"/>
      <c r="X41" s="242"/>
      <c r="Y41" s="300"/>
      <c r="Z41" s="242"/>
      <c r="AA41" s="300"/>
      <c r="AB41" s="242"/>
      <c r="AC41" s="300"/>
      <c r="AD41" s="114"/>
      <c r="AE41" s="301"/>
      <c r="AF41" s="114"/>
      <c r="AG41" s="301"/>
      <c r="AH41" s="301"/>
      <c r="AI41" s="114"/>
      <c r="AJ41" s="114"/>
      <c r="AK41" s="114"/>
    </row>
    <row r="42" spans="1:37" s="323" customFormat="1" ht="12.75">
      <c r="A42" s="315"/>
      <c r="B42" s="366" t="s">
        <v>236</v>
      </c>
      <c r="C42" s="142" t="s">
        <v>247</v>
      </c>
      <c r="D42" s="317" t="s">
        <v>339</v>
      </c>
      <c r="E42" s="171">
        <v>0</v>
      </c>
      <c r="F42" s="171">
        <v>0.22625508</v>
      </c>
      <c r="G42" s="171">
        <v>0</v>
      </c>
      <c r="H42" s="171">
        <v>0.23804209000000004</v>
      </c>
      <c r="I42" s="148">
        <v>0.46429717000000004</v>
      </c>
      <c r="J42" s="171">
        <v>0</v>
      </c>
      <c r="K42" s="171">
        <v>0.20753232000000005</v>
      </c>
      <c r="L42" s="171">
        <v>0</v>
      </c>
      <c r="M42" s="171">
        <v>0.19066812999999996</v>
      </c>
      <c r="N42" s="148">
        <v>0.39820045000000004</v>
      </c>
      <c r="O42" s="171">
        <v>0.32494064999999983</v>
      </c>
      <c r="P42" s="171">
        <v>0.23199464999999986</v>
      </c>
      <c r="Q42" s="171">
        <v>0.16657394999999986</v>
      </c>
      <c r="R42" s="171">
        <v>0.10673673999999989</v>
      </c>
      <c r="S42" s="375"/>
      <c r="T42" s="365"/>
      <c r="U42" s="376"/>
      <c r="V42" s="319"/>
      <c r="W42" s="320"/>
      <c r="X42" s="319"/>
      <c r="Y42" s="320"/>
      <c r="Z42" s="319"/>
      <c r="AA42" s="320"/>
      <c r="AB42" s="319"/>
      <c r="AC42" s="320"/>
      <c r="AD42" s="321"/>
      <c r="AE42" s="322"/>
      <c r="AF42" s="321"/>
      <c r="AG42" s="322"/>
      <c r="AH42" s="322"/>
      <c r="AI42" s="321"/>
      <c r="AJ42" s="321"/>
      <c r="AK42" s="321"/>
    </row>
    <row r="43" spans="1:37" ht="12.75">
      <c r="A43" s="294"/>
      <c r="B43" s="353"/>
      <c r="C43" s="128"/>
      <c r="D43" s="297" t="s">
        <v>337</v>
      </c>
      <c r="E43" s="285">
        <v>0</v>
      </c>
      <c r="F43" s="285">
        <v>0.1</v>
      </c>
      <c r="G43" s="285">
        <v>0.485</v>
      </c>
      <c r="H43" s="285">
        <v>0.6</v>
      </c>
      <c r="I43" s="377">
        <v>1.185</v>
      </c>
      <c r="J43" s="285">
        <v>0</v>
      </c>
      <c r="K43" s="285">
        <v>0</v>
      </c>
      <c r="L43" s="285">
        <v>0.5</v>
      </c>
      <c r="M43" s="285">
        <v>0</v>
      </c>
      <c r="N43" s="377">
        <v>0.5</v>
      </c>
      <c r="O43" s="158"/>
      <c r="P43" s="158"/>
      <c r="Q43" s="158"/>
      <c r="R43" s="158"/>
      <c r="S43" s="299"/>
      <c r="T43" s="242"/>
      <c r="U43" s="300"/>
      <c r="V43" s="242"/>
      <c r="W43" s="300"/>
      <c r="X43" s="242"/>
      <c r="Y43" s="300"/>
      <c r="Z43" s="242"/>
      <c r="AA43" s="300"/>
      <c r="AB43" s="242"/>
      <c r="AC43" s="300"/>
      <c r="AD43" s="114"/>
      <c r="AE43" s="301"/>
      <c r="AF43" s="114"/>
      <c r="AG43" s="301"/>
      <c r="AH43" s="301"/>
      <c r="AI43" s="231"/>
      <c r="AJ43" s="231"/>
      <c r="AK43" s="231"/>
    </row>
    <row r="44" spans="1:37" ht="12.75">
      <c r="A44" s="294">
        <v>76</v>
      </c>
      <c r="B44" s="353" t="s">
        <v>248</v>
      </c>
      <c r="C44" s="128" t="s">
        <v>249</v>
      </c>
      <c r="D44" s="297" t="s">
        <v>338</v>
      </c>
      <c r="E44" s="163">
        <v>0</v>
      </c>
      <c r="F44" s="163">
        <v>0.03564705</v>
      </c>
      <c r="G44" s="163">
        <v>0</v>
      </c>
      <c r="H44" s="163">
        <v>0.035647059999999994</v>
      </c>
      <c r="I44" s="298">
        <v>0.07129411</v>
      </c>
      <c r="J44" s="163">
        <v>0</v>
      </c>
      <c r="K44" s="163">
        <v>0.03564705</v>
      </c>
      <c r="L44" s="163">
        <v>0</v>
      </c>
      <c r="M44" s="163">
        <v>0.03564705</v>
      </c>
      <c r="N44" s="298">
        <v>0.0712941</v>
      </c>
      <c r="O44" s="163">
        <v>0.0712941</v>
      </c>
      <c r="P44" s="163">
        <v>0.0712941</v>
      </c>
      <c r="Q44" s="163">
        <v>0.0712941</v>
      </c>
      <c r="R44" s="163">
        <v>0.0712941</v>
      </c>
      <c r="S44" s="378"/>
      <c r="T44" s="242"/>
      <c r="U44" s="300"/>
      <c r="V44" s="242"/>
      <c r="W44" s="300"/>
      <c r="X44" s="242"/>
      <c r="Y44" s="300"/>
      <c r="Z44" s="242"/>
      <c r="AA44" s="300"/>
      <c r="AB44" s="242"/>
      <c r="AC44" s="300"/>
      <c r="AD44" s="114"/>
      <c r="AE44" s="301"/>
      <c r="AF44" s="114"/>
      <c r="AG44" s="301"/>
      <c r="AH44" s="301"/>
      <c r="AI44" s="231"/>
      <c r="AJ44" s="231"/>
      <c r="AK44" s="231"/>
    </row>
    <row r="45" spans="1:37" ht="12.75">
      <c r="A45" s="294"/>
      <c r="B45" s="353" t="s">
        <v>250</v>
      </c>
      <c r="C45" s="128" t="s">
        <v>251</v>
      </c>
      <c r="D45" s="303" t="s">
        <v>339</v>
      </c>
      <c r="E45" s="171">
        <v>0</v>
      </c>
      <c r="F45" s="171">
        <v>0.01101161</v>
      </c>
      <c r="G45" s="171">
        <v>0.0027552199999999996</v>
      </c>
      <c r="H45" s="171">
        <v>0.01147289</v>
      </c>
      <c r="I45" s="148">
        <v>0.02523972</v>
      </c>
      <c r="J45" s="171">
        <v>0.005237</v>
      </c>
      <c r="K45" s="171">
        <v>0.0096884</v>
      </c>
      <c r="L45" s="171">
        <v>0.00516709</v>
      </c>
      <c r="M45" s="171">
        <v>0.00909523</v>
      </c>
      <c r="N45" s="148">
        <v>0.02918772</v>
      </c>
      <c r="O45" s="171">
        <v>0.026314080000000004</v>
      </c>
      <c r="P45" s="171">
        <v>0.023542179999999996</v>
      </c>
      <c r="Q45" s="171">
        <v>0.02076646</v>
      </c>
      <c r="R45" s="171">
        <v>0.018034949999999994</v>
      </c>
      <c r="S45" s="372"/>
      <c r="T45" s="242"/>
      <c r="U45" s="300"/>
      <c r="V45" s="242"/>
      <c r="W45" s="300"/>
      <c r="X45" s="242"/>
      <c r="Y45" s="300"/>
      <c r="Z45" s="242"/>
      <c r="AA45" s="300"/>
      <c r="AB45" s="242"/>
      <c r="AC45" s="300"/>
      <c r="AD45" s="114"/>
      <c r="AE45" s="301"/>
      <c r="AF45" s="114"/>
      <c r="AG45" s="301"/>
      <c r="AH45" s="301"/>
      <c r="AI45" s="231"/>
      <c r="AJ45" s="231"/>
      <c r="AK45" s="231"/>
    </row>
    <row r="46" spans="1:37" s="292" customFormat="1" ht="12.75">
      <c r="A46" s="305"/>
      <c r="B46" s="369"/>
      <c r="C46" s="127"/>
      <c r="D46" s="284" t="s">
        <v>337</v>
      </c>
      <c r="E46" s="285">
        <v>0</v>
      </c>
      <c r="F46" s="285">
        <v>0.46934971000000003</v>
      </c>
      <c r="G46" s="285">
        <v>0.51740995</v>
      </c>
      <c r="H46" s="285">
        <v>0.45</v>
      </c>
      <c r="I46" s="377">
        <v>1.43675966</v>
      </c>
      <c r="J46" s="285">
        <v>0</v>
      </c>
      <c r="K46" s="285">
        <v>0</v>
      </c>
      <c r="L46" s="285">
        <v>0</v>
      </c>
      <c r="M46" s="285">
        <v>0</v>
      </c>
      <c r="N46" s="330">
        <v>0</v>
      </c>
      <c r="O46" s="158"/>
      <c r="P46" s="158"/>
      <c r="Q46" s="158"/>
      <c r="R46" s="158"/>
      <c r="S46" s="331"/>
      <c r="T46" s="332"/>
      <c r="U46" s="333"/>
      <c r="V46" s="332"/>
      <c r="W46" s="333"/>
      <c r="X46" s="332"/>
      <c r="Y46" s="333"/>
      <c r="Z46" s="332"/>
      <c r="AA46" s="333"/>
      <c r="AB46" s="332"/>
      <c r="AC46" s="333"/>
      <c r="AD46" s="131"/>
      <c r="AE46" s="334"/>
      <c r="AF46" s="131"/>
      <c r="AG46" s="334"/>
      <c r="AH46" s="334"/>
      <c r="AI46" s="131"/>
      <c r="AJ46" s="131"/>
      <c r="AK46" s="131"/>
    </row>
    <row r="47" spans="1:37" s="110" customFormat="1" ht="12.75">
      <c r="A47" s="362">
        <v>84</v>
      </c>
      <c r="B47" s="353" t="s">
        <v>252</v>
      </c>
      <c r="C47" s="353" t="s">
        <v>235</v>
      </c>
      <c r="D47" s="297" t="s">
        <v>338</v>
      </c>
      <c r="E47" s="163">
        <v>0.021942939999999998</v>
      </c>
      <c r="F47" s="163">
        <v>0</v>
      </c>
      <c r="G47" s="163">
        <v>0.021942919999999998</v>
      </c>
      <c r="H47" s="163">
        <v>0</v>
      </c>
      <c r="I47" s="298">
        <v>0.04388586</v>
      </c>
      <c r="J47" s="163">
        <v>0.06026512</v>
      </c>
      <c r="K47" s="163">
        <v>0</v>
      </c>
      <c r="L47" s="163">
        <v>0.19756404</v>
      </c>
      <c r="M47" s="163">
        <v>0</v>
      </c>
      <c r="N47" s="298">
        <v>0.25782916</v>
      </c>
      <c r="O47" s="163">
        <v>0.9619145</v>
      </c>
      <c r="P47" s="163">
        <v>1.4686004500000003</v>
      </c>
      <c r="Q47" s="163">
        <v>1.89960414</v>
      </c>
      <c r="R47" s="163">
        <v>1.8996044199999997</v>
      </c>
      <c r="S47" s="379"/>
      <c r="T47" s="242"/>
      <c r="U47" s="300"/>
      <c r="V47" s="242"/>
      <c r="W47" s="300"/>
      <c r="X47" s="242"/>
      <c r="Y47" s="300"/>
      <c r="Z47" s="242"/>
      <c r="AA47" s="300"/>
      <c r="AB47" s="242"/>
      <c r="AC47" s="300"/>
      <c r="AD47" s="114"/>
      <c r="AE47" s="301"/>
      <c r="AF47" s="114"/>
      <c r="AG47" s="301"/>
      <c r="AH47" s="301"/>
      <c r="AI47" s="114"/>
      <c r="AJ47" s="114"/>
      <c r="AK47" s="114"/>
    </row>
    <row r="48" spans="1:37" s="323" customFormat="1" ht="12.75">
      <c r="A48" s="315"/>
      <c r="B48" s="366" t="s">
        <v>236</v>
      </c>
      <c r="C48" s="142" t="s">
        <v>253</v>
      </c>
      <c r="D48" s="317" t="s">
        <v>339</v>
      </c>
      <c r="E48" s="171">
        <v>0.184889</v>
      </c>
      <c r="F48" s="171">
        <v>0</v>
      </c>
      <c r="G48" s="171">
        <v>0.20416831</v>
      </c>
      <c r="H48" s="171">
        <v>0</v>
      </c>
      <c r="I48" s="148">
        <v>0.38905731</v>
      </c>
      <c r="J48" s="171">
        <v>0.20676007000000002</v>
      </c>
      <c r="K48" s="171">
        <v>0</v>
      </c>
      <c r="L48" s="171">
        <v>0.2051133</v>
      </c>
      <c r="M48" s="171">
        <v>0</v>
      </c>
      <c r="N48" s="148">
        <v>0.41187337</v>
      </c>
      <c r="O48" s="171">
        <v>0.3921862199999999</v>
      </c>
      <c r="P48" s="171">
        <v>0.3353466599999997</v>
      </c>
      <c r="Q48" s="171">
        <v>0.25825480999999995</v>
      </c>
      <c r="R48" s="171">
        <v>0.17190689000000026</v>
      </c>
      <c r="S48" s="380"/>
      <c r="T48" s="319"/>
      <c r="U48" s="320"/>
      <c r="V48" s="319"/>
      <c r="W48" s="320"/>
      <c r="X48" s="319"/>
      <c r="Y48" s="320"/>
      <c r="Z48" s="319"/>
      <c r="AA48" s="320"/>
      <c r="AB48" s="319"/>
      <c r="AC48" s="320"/>
      <c r="AD48" s="321"/>
      <c r="AE48" s="322"/>
      <c r="AF48" s="321"/>
      <c r="AG48" s="322"/>
      <c r="AH48" s="322"/>
      <c r="AI48" s="321"/>
      <c r="AJ48" s="321"/>
      <c r="AK48" s="321"/>
    </row>
    <row r="49" spans="1:37" ht="12.75">
      <c r="A49" s="294"/>
      <c r="B49" s="353"/>
      <c r="C49" s="128"/>
      <c r="D49" s="297" t="s">
        <v>337</v>
      </c>
      <c r="E49" s="285">
        <v>0.37327832999999994</v>
      </c>
      <c r="F49" s="285">
        <v>0.216722</v>
      </c>
      <c r="G49" s="285">
        <v>0.505</v>
      </c>
      <c r="H49" s="285">
        <v>0.153</v>
      </c>
      <c r="I49" s="377">
        <v>1.24800033</v>
      </c>
      <c r="J49" s="285">
        <v>0.316</v>
      </c>
      <c r="K49" s="285">
        <v>0.249</v>
      </c>
      <c r="L49" s="285">
        <v>0.38074060000000004</v>
      </c>
      <c r="M49" s="285">
        <v>0</v>
      </c>
      <c r="N49" s="377">
        <v>0.9457405999999999</v>
      </c>
      <c r="O49" s="158"/>
      <c r="P49" s="158"/>
      <c r="Q49" s="158"/>
      <c r="R49" s="158"/>
      <c r="S49" s="299"/>
      <c r="T49" s="242"/>
      <c r="U49" s="300"/>
      <c r="V49" s="242"/>
      <c r="W49" s="300"/>
      <c r="X49" s="242"/>
      <c r="Y49" s="300"/>
      <c r="Z49" s="242"/>
      <c r="AA49" s="300"/>
      <c r="AB49" s="242"/>
      <c r="AC49" s="300"/>
      <c r="AD49" s="114"/>
      <c r="AE49" s="301"/>
      <c r="AF49" s="114"/>
      <c r="AG49" s="301"/>
      <c r="AH49" s="301"/>
      <c r="AI49" s="231"/>
      <c r="AJ49" s="231"/>
      <c r="AK49" s="231"/>
    </row>
    <row r="50" spans="1:37" ht="12.75">
      <c r="A50" s="294">
        <v>85</v>
      </c>
      <c r="B50" s="353" t="s">
        <v>254</v>
      </c>
      <c r="C50" s="353" t="s">
        <v>235</v>
      </c>
      <c r="D50" s="297" t="s">
        <v>338</v>
      </c>
      <c r="E50" s="163">
        <v>0</v>
      </c>
      <c r="F50" s="163">
        <v>0.01600521</v>
      </c>
      <c r="G50" s="163">
        <v>0</v>
      </c>
      <c r="H50" s="163">
        <v>0.03201042</v>
      </c>
      <c r="I50" s="298">
        <v>0.04801563</v>
      </c>
      <c r="J50" s="163">
        <v>0</v>
      </c>
      <c r="K50" s="163">
        <v>0.06598396</v>
      </c>
      <c r="L50" s="163">
        <v>0</v>
      </c>
      <c r="M50" s="163">
        <v>0.17987514999999998</v>
      </c>
      <c r="N50" s="298">
        <v>0.24585911</v>
      </c>
      <c r="O50" s="163">
        <v>0.6076721300000001</v>
      </c>
      <c r="P50" s="163">
        <v>0.5860996300000001</v>
      </c>
      <c r="Q50" s="163">
        <v>0.39945457000000006</v>
      </c>
      <c r="R50" s="163">
        <v>0.12572636</v>
      </c>
      <c r="S50" s="381"/>
      <c r="T50" s="382"/>
      <c r="U50" s="300"/>
      <c r="V50" s="242"/>
      <c r="W50" s="300"/>
      <c r="X50" s="242"/>
      <c r="Y50" s="300"/>
      <c r="Z50" s="242"/>
      <c r="AA50" s="300"/>
      <c r="AB50" s="242"/>
      <c r="AC50" s="300"/>
      <c r="AD50" s="114"/>
      <c r="AE50" s="301"/>
      <c r="AF50" s="114"/>
      <c r="AG50" s="301"/>
      <c r="AH50" s="301"/>
      <c r="AI50" s="231"/>
      <c r="AJ50" s="231"/>
      <c r="AK50" s="231"/>
    </row>
    <row r="51" spans="1:37" ht="12.75">
      <c r="A51" s="294"/>
      <c r="B51" s="128" t="s">
        <v>236</v>
      </c>
      <c r="C51" s="128" t="s">
        <v>255</v>
      </c>
      <c r="D51" s="303" t="s">
        <v>339</v>
      </c>
      <c r="E51" s="171">
        <v>0</v>
      </c>
      <c r="F51" s="171">
        <v>0.0559789</v>
      </c>
      <c r="G51" s="171">
        <v>0</v>
      </c>
      <c r="H51" s="171">
        <v>0.05606525</v>
      </c>
      <c r="I51" s="148">
        <v>0.11204415</v>
      </c>
      <c r="J51" s="171">
        <v>0</v>
      </c>
      <c r="K51" s="171">
        <v>0.07175139000000001</v>
      </c>
      <c r="L51" s="171">
        <v>0</v>
      </c>
      <c r="M51" s="171">
        <v>0.06891589</v>
      </c>
      <c r="N51" s="148">
        <v>0.14066728</v>
      </c>
      <c r="O51" s="171">
        <v>0.10106313999999994</v>
      </c>
      <c r="P51" s="171">
        <v>0.08424524999999994</v>
      </c>
      <c r="Q51" s="171">
        <v>0.05586160999999995</v>
      </c>
      <c r="R51" s="171">
        <v>0.04598506999999999</v>
      </c>
      <c r="S51" s="383"/>
      <c r="T51" s="384"/>
      <c r="U51" s="385"/>
      <c r="V51" s="384"/>
      <c r="W51" s="385"/>
      <c r="X51" s="384"/>
      <c r="Y51" s="385"/>
      <c r="Z51" s="384"/>
      <c r="AA51" s="300"/>
      <c r="AB51" s="242"/>
      <c r="AC51" s="300"/>
      <c r="AD51" s="114"/>
      <c r="AE51" s="301"/>
      <c r="AF51" s="114"/>
      <c r="AG51" s="301"/>
      <c r="AH51" s="301"/>
      <c r="AI51" s="231"/>
      <c r="AJ51" s="231"/>
      <c r="AK51" s="231"/>
    </row>
    <row r="52" spans="1:37" s="292" customFormat="1" ht="12.75">
      <c r="A52" s="305"/>
      <c r="B52" s="127"/>
      <c r="C52" s="127"/>
      <c r="D52" s="284" t="s">
        <v>337</v>
      </c>
      <c r="E52" s="285">
        <v>1.0831831</v>
      </c>
      <c r="F52" s="285">
        <v>0.2</v>
      </c>
      <c r="G52" s="285">
        <v>0.6814713</v>
      </c>
      <c r="H52" s="285">
        <v>0.216817</v>
      </c>
      <c r="I52" s="377">
        <v>2.1814714</v>
      </c>
      <c r="J52" s="285">
        <v>0</v>
      </c>
      <c r="K52" s="285">
        <v>0</v>
      </c>
      <c r="L52" s="285">
        <v>0</v>
      </c>
      <c r="M52" s="285">
        <v>0</v>
      </c>
      <c r="N52" s="330">
        <v>0</v>
      </c>
      <c r="O52" s="158"/>
      <c r="P52" s="158"/>
      <c r="Q52" s="158"/>
      <c r="R52" s="158"/>
      <c r="S52" s="310"/>
      <c r="T52" s="340"/>
      <c r="U52" s="333"/>
      <c r="V52" s="332"/>
      <c r="W52" s="333"/>
      <c r="X52" s="332"/>
      <c r="Y52" s="333"/>
      <c r="Z52" s="332"/>
      <c r="AA52" s="333"/>
      <c r="AB52" s="332"/>
      <c r="AC52" s="333"/>
      <c r="AD52" s="131"/>
      <c r="AE52" s="334"/>
      <c r="AF52" s="131"/>
      <c r="AG52" s="334"/>
      <c r="AH52" s="334"/>
      <c r="AI52" s="131"/>
      <c r="AJ52" s="131"/>
      <c r="AK52" s="131"/>
    </row>
    <row r="53" spans="1:37" s="110" customFormat="1" ht="12.75">
      <c r="A53" s="294" t="s">
        <v>256</v>
      </c>
      <c r="B53" s="353" t="s">
        <v>257</v>
      </c>
      <c r="C53" s="353" t="s">
        <v>235</v>
      </c>
      <c r="D53" s="297" t="s">
        <v>338</v>
      </c>
      <c r="E53" s="163">
        <v>0</v>
      </c>
      <c r="F53" s="163">
        <v>0</v>
      </c>
      <c r="G53" s="163">
        <v>0</v>
      </c>
      <c r="H53" s="163">
        <v>0.023575</v>
      </c>
      <c r="I53" s="298">
        <v>0.023575</v>
      </c>
      <c r="J53" s="163">
        <v>0</v>
      </c>
      <c r="K53" s="163">
        <v>0.34731317</v>
      </c>
      <c r="L53" s="163">
        <v>0</v>
      </c>
      <c r="M53" s="163">
        <v>0.6025126999999999</v>
      </c>
      <c r="N53" s="298">
        <v>0.94982587</v>
      </c>
      <c r="O53" s="163">
        <v>2.9297495700000002</v>
      </c>
      <c r="P53" s="163">
        <v>4.54419185</v>
      </c>
      <c r="Q53" s="163">
        <v>4.60112794</v>
      </c>
      <c r="R53" s="163">
        <v>4.60112704</v>
      </c>
      <c r="S53" s="368"/>
      <c r="T53" s="344"/>
      <c r="U53" s="364"/>
      <c r="V53" s="365"/>
      <c r="W53" s="364"/>
      <c r="X53" s="365"/>
      <c r="Y53" s="364"/>
      <c r="Z53" s="365"/>
      <c r="AA53" s="300"/>
      <c r="AB53" s="242"/>
      <c r="AC53" s="300"/>
      <c r="AD53" s="114"/>
      <c r="AE53" s="301"/>
      <c r="AF53" s="114"/>
      <c r="AG53" s="301"/>
      <c r="AH53" s="301"/>
      <c r="AI53" s="114"/>
      <c r="AJ53" s="114"/>
      <c r="AK53" s="114"/>
    </row>
    <row r="54" spans="1:37" s="323" customFormat="1" ht="12.75">
      <c r="A54" s="315"/>
      <c r="B54" s="366" t="s">
        <v>236</v>
      </c>
      <c r="C54" s="142" t="s">
        <v>258</v>
      </c>
      <c r="D54" s="317" t="s">
        <v>339</v>
      </c>
      <c r="E54" s="171">
        <v>0</v>
      </c>
      <c r="F54" s="171">
        <v>0.64281734</v>
      </c>
      <c r="G54" s="171">
        <v>0</v>
      </c>
      <c r="H54" s="171">
        <v>0.59336344</v>
      </c>
      <c r="I54" s="148">
        <v>1.23618078</v>
      </c>
      <c r="J54" s="171">
        <v>0</v>
      </c>
      <c r="K54" s="171">
        <v>0.59028455</v>
      </c>
      <c r="L54" s="171">
        <v>0</v>
      </c>
      <c r="M54" s="171">
        <v>0.58004752</v>
      </c>
      <c r="N54" s="148">
        <v>1.1703320700000002</v>
      </c>
      <c r="O54" s="171">
        <v>1.0926117499999997</v>
      </c>
      <c r="P54" s="171">
        <v>0.9238404300000003</v>
      </c>
      <c r="Q54" s="171">
        <v>0.7267808900000006</v>
      </c>
      <c r="R54" s="171">
        <v>0.5289546400000003</v>
      </c>
      <c r="S54" s="367"/>
      <c r="T54" s="350"/>
      <c r="U54" s="386"/>
      <c r="V54" s="382"/>
      <c r="W54" s="386"/>
      <c r="X54" s="382"/>
      <c r="Y54" s="386"/>
      <c r="Z54" s="382"/>
      <c r="AA54" s="320"/>
      <c r="AB54" s="319"/>
      <c r="AC54" s="320"/>
      <c r="AD54" s="321"/>
      <c r="AE54" s="322"/>
      <c r="AF54" s="321"/>
      <c r="AG54" s="322"/>
      <c r="AH54" s="322"/>
      <c r="AI54" s="321"/>
      <c r="AJ54" s="321"/>
      <c r="AK54" s="321"/>
    </row>
    <row r="55" spans="1:37" ht="12.75">
      <c r="A55" s="294"/>
      <c r="B55" s="353"/>
      <c r="C55" s="128"/>
      <c r="D55" s="297" t="s">
        <v>337</v>
      </c>
      <c r="E55" s="285">
        <v>0</v>
      </c>
      <c r="F55" s="285">
        <v>0</v>
      </c>
      <c r="G55" s="285">
        <v>0</v>
      </c>
      <c r="H55" s="285">
        <v>0</v>
      </c>
      <c r="I55" s="330">
        <v>0</v>
      </c>
      <c r="J55" s="285">
        <v>0</v>
      </c>
      <c r="K55" s="285">
        <v>0</v>
      </c>
      <c r="L55" s="285">
        <v>0</v>
      </c>
      <c r="M55" s="285">
        <v>0</v>
      </c>
      <c r="N55" s="330">
        <v>0</v>
      </c>
      <c r="O55" s="158"/>
      <c r="P55" s="158"/>
      <c r="Q55" s="158"/>
      <c r="R55" s="158"/>
      <c r="S55" s="299"/>
      <c r="T55" s="242"/>
      <c r="U55" s="300"/>
      <c r="V55" s="242"/>
      <c r="W55" s="300"/>
      <c r="X55" s="242"/>
      <c r="Y55" s="300"/>
      <c r="Z55" s="242"/>
      <c r="AA55" s="300"/>
      <c r="AB55" s="242"/>
      <c r="AC55" s="300"/>
      <c r="AD55" s="114"/>
      <c r="AE55" s="301"/>
      <c r="AF55" s="114"/>
      <c r="AG55" s="301"/>
      <c r="AH55" s="301"/>
      <c r="AI55" s="231"/>
      <c r="AJ55" s="231"/>
      <c r="AK55" s="231"/>
    </row>
    <row r="56" spans="1:37" ht="12.75">
      <c r="A56" s="362" t="s">
        <v>259</v>
      </c>
      <c r="B56" s="371" t="s">
        <v>260</v>
      </c>
      <c r="C56" s="371" t="s">
        <v>87</v>
      </c>
      <c r="D56" s="297" t="s">
        <v>338</v>
      </c>
      <c r="E56" s="163">
        <v>0</v>
      </c>
      <c r="F56" s="163">
        <v>0</v>
      </c>
      <c r="G56" s="163">
        <v>0</v>
      </c>
      <c r="H56" s="163">
        <v>0</v>
      </c>
      <c r="I56" s="298">
        <v>0</v>
      </c>
      <c r="J56" s="163">
        <v>0</v>
      </c>
      <c r="K56" s="163">
        <v>221.5</v>
      </c>
      <c r="L56" s="163">
        <v>0</v>
      </c>
      <c r="M56" s="163">
        <v>0</v>
      </c>
      <c r="N56" s="298">
        <v>221.5</v>
      </c>
      <c r="O56" s="163"/>
      <c r="P56" s="163"/>
      <c r="Q56" s="163"/>
      <c r="R56" s="163"/>
      <c r="S56" s="299"/>
      <c r="T56" s="242"/>
      <c r="U56" s="300"/>
      <c r="V56" s="242"/>
      <c r="W56" s="300"/>
      <c r="X56" s="242"/>
      <c r="Y56" s="300"/>
      <c r="Z56" s="242"/>
      <c r="AA56" s="300"/>
      <c r="AB56" s="242"/>
      <c r="AC56" s="300"/>
      <c r="AD56" s="114"/>
      <c r="AE56" s="301"/>
      <c r="AF56" s="114"/>
      <c r="AG56" s="301"/>
      <c r="AH56" s="301"/>
      <c r="AI56" s="231"/>
      <c r="AJ56" s="231"/>
      <c r="AK56" s="231"/>
    </row>
    <row r="57" spans="1:37" ht="12.75">
      <c r="A57" s="294"/>
      <c r="B57" s="371"/>
      <c r="C57" s="296"/>
      <c r="D57" s="303" t="s">
        <v>339</v>
      </c>
      <c r="E57" s="171">
        <v>0</v>
      </c>
      <c r="F57" s="171">
        <v>14.06</v>
      </c>
      <c r="G57" s="171">
        <v>0</v>
      </c>
      <c r="H57" s="171">
        <v>0</v>
      </c>
      <c r="I57" s="148">
        <v>14.06</v>
      </c>
      <c r="J57" s="171">
        <v>0</v>
      </c>
      <c r="K57" s="171">
        <v>17.5625</v>
      </c>
      <c r="L57" s="171">
        <v>0</v>
      </c>
      <c r="M57" s="171">
        <v>0</v>
      </c>
      <c r="N57" s="148">
        <v>17.5625</v>
      </c>
      <c r="O57" s="171"/>
      <c r="P57" s="171"/>
      <c r="Q57" s="171"/>
      <c r="R57" s="171"/>
      <c r="S57" s="299"/>
      <c r="T57" s="242"/>
      <c r="U57" s="300"/>
      <c r="V57" s="242"/>
      <c r="W57" s="300"/>
      <c r="X57" s="242"/>
      <c r="Y57" s="300"/>
      <c r="Z57" s="242"/>
      <c r="AA57" s="300"/>
      <c r="AB57" s="242"/>
      <c r="AC57" s="300"/>
      <c r="AD57" s="114"/>
      <c r="AE57" s="301"/>
      <c r="AF57" s="114"/>
      <c r="AG57" s="301"/>
      <c r="AH57" s="301"/>
      <c r="AI57" s="231"/>
      <c r="AJ57" s="231"/>
      <c r="AK57" s="231"/>
    </row>
    <row r="58" spans="1:37" s="290" customFormat="1" ht="12.75">
      <c r="A58" s="387"/>
      <c r="B58" s="374"/>
      <c r="C58" s="374"/>
      <c r="D58" s="388" t="s">
        <v>337</v>
      </c>
      <c r="E58" s="285">
        <v>0</v>
      </c>
      <c r="F58" s="285">
        <v>0</v>
      </c>
      <c r="G58" s="285">
        <v>0</v>
      </c>
      <c r="H58" s="285">
        <v>0</v>
      </c>
      <c r="I58" s="330">
        <v>0</v>
      </c>
      <c r="J58" s="285">
        <v>0</v>
      </c>
      <c r="K58" s="285">
        <v>0</v>
      </c>
      <c r="L58" s="285">
        <v>0</v>
      </c>
      <c r="M58" s="285">
        <v>0</v>
      </c>
      <c r="N58" s="330">
        <v>0</v>
      </c>
      <c r="O58" s="158"/>
      <c r="P58" s="158"/>
      <c r="Q58" s="158"/>
      <c r="R58" s="158"/>
      <c r="S58" s="331"/>
      <c r="T58" s="332"/>
      <c r="U58" s="333"/>
      <c r="V58" s="332"/>
      <c r="W58" s="333"/>
      <c r="X58" s="332"/>
      <c r="Y58" s="333"/>
      <c r="Z58" s="332"/>
      <c r="AA58" s="333"/>
      <c r="AB58" s="332"/>
      <c r="AC58" s="333"/>
      <c r="AD58" s="332"/>
      <c r="AE58" s="333"/>
      <c r="AF58" s="332"/>
      <c r="AG58" s="333"/>
      <c r="AH58" s="333"/>
      <c r="AI58" s="332"/>
      <c r="AJ58" s="332"/>
      <c r="AK58" s="332"/>
    </row>
    <row r="59" spans="1:37" s="249" customFormat="1" ht="12.75">
      <c r="A59" s="362"/>
      <c r="B59" s="371" t="s">
        <v>261</v>
      </c>
      <c r="C59" s="371" t="s">
        <v>90</v>
      </c>
      <c r="D59" s="303" t="s">
        <v>338</v>
      </c>
      <c r="E59" s="163">
        <v>0</v>
      </c>
      <c r="F59" s="163">
        <v>0</v>
      </c>
      <c r="G59" s="163">
        <v>0</v>
      </c>
      <c r="H59" s="163">
        <v>0</v>
      </c>
      <c r="I59" s="298">
        <v>0</v>
      </c>
      <c r="J59" s="163">
        <v>0</v>
      </c>
      <c r="K59" s="163">
        <v>0</v>
      </c>
      <c r="L59" s="163">
        <v>0</v>
      </c>
      <c r="M59" s="163">
        <v>0</v>
      </c>
      <c r="N59" s="298">
        <v>0</v>
      </c>
      <c r="O59" s="163"/>
      <c r="P59" s="163"/>
      <c r="Q59" s="163"/>
      <c r="R59" s="163">
        <v>197</v>
      </c>
      <c r="S59" s="331"/>
      <c r="T59" s="242"/>
      <c r="U59" s="300"/>
      <c r="V59" s="242"/>
      <c r="W59" s="300"/>
      <c r="X59" s="242"/>
      <c r="Y59" s="300"/>
      <c r="Z59" s="242"/>
      <c r="AA59" s="300"/>
      <c r="AB59" s="242"/>
      <c r="AC59" s="300"/>
      <c r="AD59" s="242"/>
      <c r="AE59" s="300"/>
      <c r="AF59" s="242"/>
      <c r="AG59" s="300"/>
      <c r="AH59" s="300"/>
      <c r="AI59" s="242"/>
      <c r="AJ59" s="242"/>
      <c r="AK59" s="242"/>
    </row>
    <row r="60" spans="1:37" s="323" customFormat="1" ht="12.75">
      <c r="A60" s="315"/>
      <c r="B60" s="389"/>
      <c r="C60" s="302"/>
      <c r="D60" s="317" t="s">
        <v>339</v>
      </c>
      <c r="E60" s="171">
        <v>0</v>
      </c>
      <c r="F60" s="171"/>
      <c r="G60" s="171">
        <v>0</v>
      </c>
      <c r="H60" s="171">
        <v>10.779452050000002</v>
      </c>
      <c r="I60" s="148">
        <v>10.779452050000002</v>
      </c>
      <c r="J60" s="171">
        <v>0</v>
      </c>
      <c r="K60" s="171">
        <v>0</v>
      </c>
      <c r="L60" s="171">
        <v>0</v>
      </c>
      <c r="M60" s="171">
        <v>10.78</v>
      </c>
      <c r="N60" s="148">
        <v>10.78</v>
      </c>
      <c r="O60" s="171">
        <v>10.78</v>
      </c>
      <c r="P60" s="171">
        <v>10.78</v>
      </c>
      <c r="Q60" s="171">
        <v>10.78</v>
      </c>
      <c r="R60" s="171">
        <v>13.78</v>
      </c>
      <c r="S60" s="390"/>
      <c r="T60" s="319"/>
      <c r="U60" s="320"/>
      <c r="V60" s="319"/>
      <c r="W60" s="320"/>
      <c r="X60" s="319"/>
      <c r="Y60" s="320"/>
      <c r="Z60" s="319"/>
      <c r="AA60" s="320"/>
      <c r="AB60" s="319"/>
      <c r="AC60" s="320"/>
      <c r="AD60" s="321"/>
      <c r="AE60" s="322"/>
      <c r="AF60" s="321"/>
      <c r="AG60" s="322"/>
      <c r="AH60" s="322"/>
      <c r="AI60" s="321"/>
      <c r="AJ60" s="321"/>
      <c r="AK60" s="321"/>
    </row>
    <row r="61" spans="1:37" s="110" customFormat="1" ht="12.75">
      <c r="A61" s="294"/>
      <c r="B61" s="194"/>
      <c r="C61" s="128"/>
      <c r="D61" s="297" t="s">
        <v>337</v>
      </c>
      <c r="E61" s="285">
        <v>0</v>
      </c>
      <c r="F61" s="285">
        <v>0</v>
      </c>
      <c r="G61" s="285">
        <v>0</v>
      </c>
      <c r="H61" s="285">
        <v>0</v>
      </c>
      <c r="I61" s="330">
        <v>0</v>
      </c>
      <c r="J61" s="285">
        <v>400</v>
      </c>
      <c r="K61" s="285"/>
      <c r="L61" s="285"/>
      <c r="M61" s="285"/>
      <c r="N61" s="377">
        <v>400</v>
      </c>
      <c r="O61" s="158"/>
      <c r="P61" s="158"/>
      <c r="Q61" s="158"/>
      <c r="R61" s="158"/>
      <c r="S61" s="391"/>
      <c r="T61" s="242"/>
      <c r="U61" s="392"/>
      <c r="V61" s="242"/>
      <c r="W61" s="392"/>
      <c r="X61" s="242"/>
      <c r="Y61" s="392"/>
      <c r="Z61" s="242"/>
      <c r="AA61" s="392"/>
      <c r="AB61" s="242"/>
      <c r="AC61" s="392"/>
      <c r="AD61" s="114"/>
      <c r="AE61" s="393"/>
      <c r="AF61" s="114"/>
      <c r="AG61" s="393"/>
      <c r="AH61" s="393"/>
      <c r="AI61" s="114"/>
      <c r="AJ61" s="114"/>
      <c r="AK61" s="114"/>
    </row>
    <row r="62" spans="1:37" s="110" customFormat="1" ht="12.75">
      <c r="A62" s="294"/>
      <c r="B62" s="394" t="s">
        <v>262</v>
      </c>
      <c r="C62" s="371" t="s">
        <v>96</v>
      </c>
      <c r="D62" s="297" t="s">
        <v>338</v>
      </c>
      <c r="E62" s="163">
        <v>0</v>
      </c>
      <c r="F62" s="163">
        <v>0</v>
      </c>
      <c r="G62" s="163">
        <v>0</v>
      </c>
      <c r="H62" s="163">
        <v>0</v>
      </c>
      <c r="I62" s="298">
        <v>0</v>
      </c>
      <c r="J62" s="163"/>
      <c r="K62" s="163"/>
      <c r="L62" s="163"/>
      <c r="M62" s="163"/>
      <c r="N62" s="298">
        <v>0</v>
      </c>
      <c r="O62" s="163"/>
      <c r="P62" s="163"/>
      <c r="Q62" s="163"/>
      <c r="R62" s="163"/>
      <c r="S62" s="298"/>
      <c r="T62" s="242"/>
      <c r="U62" s="392"/>
      <c r="V62" s="242"/>
      <c r="W62" s="392"/>
      <c r="X62" s="242"/>
      <c r="Y62" s="392"/>
      <c r="Z62" s="242"/>
      <c r="AA62" s="392"/>
      <c r="AB62" s="242"/>
      <c r="AC62" s="392"/>
      <c r="AD62" s="114"/>
      <c r="AE62" s="393"/>
      <c r="AF62" s="114"/>
      <c r="AG62" s="393"/>
      <c r="AH62" s="393"/>
      <c r="AI62" s="114"/>
      <c r="AJ62" s="114"/>
      <c r="AK62" s="114"/>
    </row>
    <row r="63" spans="1:37" s="323" customFormat="1" ht="12.75">
      <c r="A63" s="315"/>
      <c r="B63" s="166"/>
      <c r="C63" s="142"/>
      <c r="D63" s="317" t="s">
        <v>339</v>
      </c>
      <c r="E63" s="171">
        <v>0</v>
      </c>
      <c r="F63" s="171">
        <v>0</v>
      </c>
      <c r="G63" s="171">
        <v>0</v>
      </c>
      <c r="H63" s="171">
        <v>0</v>
      </c>
      <c r="I63" s="148">
        <v>0</v>
      </c>
      <c r="J63" s="171"/>
      <c r="K63" s="171"/>
      <c r="L63" s="171"/>
      <c r="M63" s="171"/>
      <c r="N63" s="148">
        <v>0</v>
      </c>
      <c r="O63" s="171">
        <v>18</v>
      </c>
      <c r="P63" s="171">
        <v>18</v>
      </c>
      <c r="Q63" s="171">
        <v>18</v>
      </c>
      <c r="R63" s="171">
        <v>18</v>
      </c>
      <c r="S63" s="298"/>
      <c r="T63" s="319"/>
      <c r="U63" s="395"/>
      <c r="V63" s="319"/>
      <c r="W63" s="395"/>
      <c r="X63" s="319"/>
      <c r="Y63" s="395"/>
      <c r="Z63" s="319"/>
      <c r="AA63" s="395"/>
      <c r="AB63" s="319"/>
      <c r="AC63" s="395"/>
      <c r="AD63" s="321"/>
      <c r="AE63" s="396"/>
      <c r="AF63" s="321"/>
      <c r="AG63" s="396"/>
      <c r="AH63" s="396"/>
      <c r="AI63" s="321"/>
      <c r="AJ63" s="321"/>
      <c r="AK63" s="321"/>
    </row>
    <row r="64" spans="1:37" s="110" customFormat="1" ht="12.75" outlineLevel="1">
      <c r="A64" s="294"/>
      <c r="B64" s="126"/>
      <c r="C64" s="128"/>
      <c r="D64" s="297" t="s">
        <v>337</v>
      </c>
      <c r="E64" s="285">
        <v>0</v>
      </c>
      <c r="F64" s="285">
        <v>0</v>
      </c>
      <c r="G64" s="285">
        <v>0</v>
      </c>
      <c r="H64" s="285">
        <v>0</v>
      </c>
      <c r="I64" s="330">
        <v>0</v>
      </c>
      <c r="J64" s="285"/>
      <c r="K64" s="285"/>
      <c r="L64" s="285"/>
      <c r="M64" s="285"/>
      <c r="N64" s="330"/>
      <c r="O64" s="210">
        <v>80</v>
      </c>
      <c r="P64" s="210">
        <v>100</v>
      </c>
      <c r="Q64" s="210">
        <v>100</v>
      </c>
      <c r="R64" s="210">
        <v>300</v>
      </c>
      <c r="S64" s="343"/>
      <c r="T64" s="242"/>
      <c r="U64" s="392"/>
      <c r="V64" s="242"/>
      <c r="W64" s="392"/>
      <c r="X64" s="242"/>
      <c r="Y64" s="392"/>
      <c r="Z64" s="242"/>
      <c r="AA64" s="392"/>
      <c r="AB64" s="242"/>
      <c r="AC64" s="392"/>
      <c r="AD64" s="114"/>
      <c r="AE64" s="393"/>
      <c r="AF64" s="114"/>
      <c r="AG64" s="393"/>
      <c r="AH64" s="393"/>
      <c r="AI64" s="114"/>
      <c r="AJ64" s="114"/>
      <c r="AK64" s="114"/>
    </row>
    <row r="65" spans="1:37" s="110" customFormat="1" ht="12.75" outlineLevel="1">
      <c r="A65" s="294"/>
      <c r="B65" s="397" t="s">
        <v>93</v>
      </c>
      <c r="C65" s="128"/>
      <c r="D65" s="297" t="s">
        <v>338</v>
      </c>
      <c r="E65" s="163">
        <v>0</v>
      </c>
      <c r="F65" s="163">
        <v>0</v>
      </c>
      <c r="G65" s="163">
        <v>0</v>
      </c>
      <c r="H65" s="163">
        <v>0</v>
      </c>
      <c r="I65" s="298">
        <v>0</v>
      </c>
      <c r="J65" s="163"/>
      <c r="K65" s="163"/>
      <c r="L65" s="163"/>
      <c r="M65" s="163"/>
      <c r="N65" s="298"/>
      <c r="O65" s="163"/>
      <c r="P65" s="163"/>
      <c r="Q65" s="163"/>
      <c r="R65" s="163"/>
      <c r="S65" s="343"/>
      <c r="T65" s="242"/>
      <c r="U65" s="392"/>
      <c r="V65" s="242"/>
      <c r="W65" s="392"/>
      <c r="X65" s="242"/>
      <c r="Y65" s="392"/>
      <c r="Z65" s="242"/>
      <c r="AA65" s="392"/>
      <c r="AB65" s="242"/>
      <c r="AC65" s="392"/>
      <c r="AD65" s="114"/>
      <c r="AE65" s="393"/>
      <c r="AF65" s="114"/>
      <c r="AG65" s="393"/>
      <c r="AH65" s="393"/>
      <c r="AI65" s="114"/>
      <c r="AJ65" s="114"/>
      <c r="AK65" s="114"/>
    </row>
    <row r="66" spans="1:37" s="110" customFormat="1" ht="12.75" outlineLevel="1">
      <c r="A66" s="294"/>
      <c r="B66" s="126"/>
      <c r="C66" s="128"/>
      <c r="D66" s="317" t="s">
        <v>339</v>
      </c>
      <c r="E66" s="171">
        <v>0</v>
      </c>
      <c r="F66" s="171">
        <v>0</v>
      </c>
      <c r="G66" s="171">
        <v>0</v>
      </c>
      <c r="H66" s="171">
        <v>0</v>
      </c>
      <c r="I66" s="148">
        <v>0</v>
      </c>
      <c r="J66" s="171"/>
      <c r="K66" s="171"/>
      <c r="L66" s="171"/>
      <c r="M66" s="171"/>
      <c r="N66" s="148"/>
      <c r="O66" s="171">
        <v>2</v>
      </c>
      <c r="P66" s="171">
        <v>3.6</v>
      </c>
      <c r="Q66" s="171">
        <v>8.1</v>
      </c>
      <c r="R66" s="171">
        <v>12.6</v>
      </c>
      <c r="S66" s="343"/>
      <c r="T66" s="242"/>
      <c r="U66" s="392"/>
      <c r="V66" s="242"/>
      <c r="W66" s="392"/>
      <c r="X66" s="242"/>
      <c r="Y66" s="392"/>
      <c r="Z66" s="242"/>
      <c r="AA66" s="392"/>
      <c r="AB66" s="242"/>
      <c r="AC66" s="392"/>
      <c r="AD66" s="114"/>
      <c r="AE66" s="393"/>
      <c r="AF66" s="114"/>
      <c r="AG66" s="393"/>
      <c r="AH66" s="393"/>
      <c r="AI66" s="114"/>
      <c r="AJ66" s="114"/>
      <c r="AK66" s="114"/>
    </row>
    <row r="67" spans="1:37" s="110" customFormat="1" ht="12.75">
      <c r="A67" s="294"/>
      <c r="B67" s="194"/>
      <c r="C67" s="306"/>
      <c r="D67" s="284" t="s">
        <v>337</v>
      </c>
      <c r="E67" s="285">
        <v>0</v>
      </c>
      <c r="F67" s="285">
        <v>0</v>
      </c>
      <c r="G67" s="285">
        <v>4.95</v>
      </c>
      <c r="H67" s="285">
        <v>3</v>
      </c>
      <c r="I67" s="377">
        <v>7.95</v>
      </c>
      <c r="J67" s="285">
        <v>0</v>
      </c>
      <c r="K67" s="285">
        <v>3.419</v>
      </c>
      <c r="L67" s="285">
        <v>0</v>
      </c>
      <c r="M67" s="285">
        <v>3.451</v>
      </c>
      <c r="N67" s="330">
        <v>6.87</v>
      </c>
      <c r="O67" s="210">
        <v>5.180053</v>
      </c>
      <c r="P67" s="158"/>
      <c r="Q67" s="158"/>
      <c r="R67" s="158"/>
      <c r="S67" s="331"/>
      <c r="T67" s="242"/>
      <c r="U67" s="392"/>
      <c r="V67" s="242"/>
      <c r="W67" s="392"/>
      <c r="X67" s="242"/>
      <c r="Y67" s="392"/>
      <c r="Z67" s="242"/>
      <c r="AA67" s="392"/>
      <c r="AB67" s="242"/>
      <c r="AC67" s="392"/>
      <c r="AD67" s="114"/>
      <c r="AE67" s="393"/>
      <c r="AF67" s="114"/>
      <c r="AG67" s="393"/>
      <c r="AH67" s="393"/>
      <c r="AI67" s="114"/>
      <c r="AJ67" s="114"/>
      <c r="AK67" s="114"/>
    </row>
    <row r="68" spans="1:37" s="110" customFormat="1" ht="12.75">
      <c r="A68" s="294"/>
      <c r="B68" s="194" t="s">
        <v>263</v>
      </c>
      <c r="C68" s="128" t="s">
        <v>264</v>
      </c>
      <c r="D68" s="297" t="s">
        <v>338</v>
      </c>
      <c r="E68" s="163">
        <v>0</v>
      </c>
      <c r="F68" s="163">
        <v>0</v>
      </c>
      <c r="G68" s="163">
        <v>0</v>
      </c>
      <c r="H68" s="163">
        <v>0</v>
      </c>
      <c r="I68" s="298">
        <v>0</v>
      </c>
      <c r="J68" s="163">
        <v>0</v>
      </c>
      <c r="K68" s="163">
        <v>0</v>
      </c>
      <c r="L68" s="163">
        <v>0</v>
      </c>
      <c r="M68" s="163">
        <v>0</v>
      </c>
      <c r="N68" s="298">
        <v>0</v>
      </c>
      <c r="O68" s="163"/>
      <c r="P68" s="163">
        <v>0.714285714</v>
      </c>
      <c r="Q68" s="163">
        <v>1.428571428</v>
      </c>
      <c r="R68" s="163">
        <v>1.428571428</v>
      </c>
      <c r="S68" s="398"/>
      <c r="T68" s="242"/>
      <c r="U68" s="392"/>
      <c r="V68" s="242"/>
      <c r="W68" s="392"/>
      <c r="X68" s="242"/>
      <c r="Y68" s="392"/>
      <c r="Z68" s="242"/>
      <c r="AA68" s="392"/>
      <c r="AB68" s="242"/>
      <c r="AC68" s="392"/>
      <c r="AD68" s="114"/>
      <c r="AE68" s="393"/>
      <c r="AF68" s="114"/>
      <c r="AG68" s="393"/>
      <c r="AH68" s="393"/>
      <c r="AI68" s="114"/>
      <c r="AJ68" s="114"/>
      <c r="AK68" s="114"/>
    </row>
    <row r="69" spans="1:37" s="110" customFormat="1" ht="12.75">
      <c r="A69" s="294"/>
      <c r="B69" s="366" t="s">
        <v>221</v>
      </c>
      <c r="C69" s="142" t="s">
        <v>265</v>
      </c>
      <c r="D69" s="317" t="s">
        <v>339</v>
      </c>
      <c r="E69" s="171">
        <v>0</v>
      </c>
      <c r="F69" s="171">
        <v>0</v>
      </c>
      <c r="G69" s="171">
        <v>0</v>
      </c>
      <c r="H69" s="171">
        <v>0</v>
      </c>
      <c r="I69" s="148">
        <v>0</v>
      </c>
      <c r="J69" s="171">
        <v>0.13391894000000001</v>
      </c>
      <c r="K69" s="171">
        <v>0</v>
      </c>
      <c r="L69" s="171">
        <v>0.272</v>
      </c>
      <c r="M69" s="171">
        <v>0</v>
      </c>
      <c r="N69" s="148">
        <v>0.40591894000000006</v>
      </c>
      <c r="O69" s="171">
        <v>0.69640106</v>
      </c>
      <c r="P69" s="171">
        <v>0.80000212</v>
      </c>
      <c r="Q69" s="171">
        <v>0.7714306914400001</v>
      </c>
      <c r="R69" s="171">
        <v>0.7142878343200001</v>
      </c>
      <c r="S69" s="399"/>
      <c r="T69" s="242"/>
      <c r="U69" s="392"/>
      <c r="V69" s="242"/>
      <c r="W69" s="392"/>
      <c r="X69" s="242"/>
      <c r="Y69" s="392"/>
      <c r="Z69" s="242"/>
      <c r="AA69" s="392"/>
      <c r="AB69" s="242"/>
      <c r="AC69" s="392"/>
      <c r="AD69" s="114"/>
      <c r="AE69" s="393"/>
      <c r="AF69" s="114"/>
      <c r="AG69" s="393"/>
      <c r="AH69" s="393"/>
      <c r="AI69" s="114"/>
      <c r="AJ69" s="114"/>
      <c r="AK69" s="114"/>
    </row>
    <row r="70" spans="1:37" s="110" customFormat="1" ht="12.75">
      <c r="A70" s="294"/>
      <c r="B70" s="194"/>
      <c r="C70" s="128"/>
      <c r="D70" s="297" t="s">
        <v>337</v>
      </c>
      <c r="E70" s="285">
        <v>0</v>
      </c>
      <c r="F70" s="285">
        <v>0</v>
      </c>
      <c r="G70" s="285">
        <v>0</v>
      </c>
      <c r="H70" s="285">
        <v>10</v>
      </c>
      <c r="I70" s="377">
        <v>10</v>
      </c>
      <c r="J70" s="285">
        <v>18</v>
      </c>
      <c r="K70" s="285"/>
      <c r="L70" s="285"/>
      <c r="M70" s="285"/>
      <c r="N70" s="377">
        <v>18</v>
      </c>
      <c r="O70" s="400">
        <v>5</v>
      </c>
      <c r="P70" s="158"/>
      <c r="Q70" s="158"/>
      <c r="R70" s="158"/>
      <c r="S70" s="401"/>
      <c r="T70" s="242"/>
      <c r="U70" s="392"/>
      <c r="V70" s="242"/>
      <c r="W70" s="392"/>
      <c r="X70" s="242"/>
      <c r="Y70" s="392"/>
      <c r="Z70" s="242"/>
      <c r="AA70" s="392"/>
      <c r="AB70" s="242"/>
      <c r="AC70" s="392"/>
      <c r="AD70" s="114"/>
      <c r="AE70" s="393"/>
      <c r="AF70" s="114"/>
      <c r="AG70" s="393"/>
      <c r="AH70" s="393"/>
      <c r="AI70" s="114"/>
      <c r="AJ70" s="114"/>
      <c r="AK70" s="114"/>
    </row>
    <row r="71" spans="1:37" s="110" customFormat="1" ht="12.75">
      <c r="A71" s="294"/>
      <c r="B71" s="126" t="s">
        <v>266</v>
      </c>
      <c r="C71" s="128" t="s">
        <v>264</v>
      </c>
      <c r="D71" s="297" t="s">
        <v>338</v>
      </c>
      <c r="E71" s="163">
        <v>0</v>
      </c>
      <c r="F71" s="163">
        <v>0</v>
      </c>
      <c r="G71" s="163">
        <v>0</v>
      </c>
      <c r="H71" s="163">
        <v>0</v>
      </c>
      <c r="I71" s="298">
        <v>0</v>
      </c>
      <c r="J71" s="163">
        <v>0</v>
      </c>
      <c r="K71" s="163">
        <v>0</v>
      </c>
      <c r="L71" s="163">
        <v>0</v>
      </c>
      <c r="M71" s="163">
        <v>0</v>
      </c>
      <c r="N71" s="298">
        <v>0</v>
      </c>
      <c r="O71" s="163"/>
      <c r="P71" s="163"/>
      <c r="Q71" s="163"/>
      <c r="R71" s="163"/>
      <c r="S71" s="401"/>
      <c r="T71" s="242"/>
      <c r="U71" s="392"/>
      <c r="V71" s="242"/>
      <c r="W71" s="392"/>
      <c r="X71" s="242"/>
      <c r="Y71" s="392"/>
      <c r="Z71" s="242"/>
      <c r="AA71" s="392"/>
      <c r="AB71" s="242"/>
      <c r="AC71" s="392"/>
      <c r="AD71" s="114"/>
      <c r="AE71" s="393"/>
      <c r="AF71" s="114"/>
      <c r="AG71" s="393"/>
      <c r="AH71" s="393"/>
      <c r="AI71" s="114"/>
      <c r="AJ71" s="114"/>
      <c r="AK71" s="114"/>
    </row>
    <row r="72" spans="1:37" s="110" customFormat="1" ht="12.75">
      <c r="A72" s="294"/>
      <c r="B72" s="126" t="s">
        <v>221</v>
      </c>
      <c r="C72" s="128" t="s">
        <v>267</v>
      </c>
      <c r="D72" s="317" t="s">
        <v>339</v>
      </c>
      <c r="E72" s="171">
        <v>0</v>
      </c>
      <c r="F72" s="171">
        <v>0</v>
      </c>
      <c r="G72" s="171">
        <v>0</v>
      </c>
      <c r="H72" s="171">
        <v>0</v>
      </c>
      <c r="I72" s="148">
        <v>0</v>
      </c>
      <c r="J72" s="171">
        <v>0</v>
      </c>
      <c r="K72" s="171">
        <v>0</v>
      </c>
      <c r="L72" s="171">
        <v>0</v>
      </c>
      <c r="M72" s="171">
        <v>1.2</v>
      </c>
      <c r="N72" s="148">
        <v>1.2</v>
      </c>
      <c r="O72" s="171">
        <v>1.776</v>
      </c>
      <c r="P72" s="171">
        <v>1.936</v>
      </c>
      <c r="Q72" s="171">
        <v>1.936</v>
      </c>
      <c r="R72" s="171">
        <v>1.936</v>
      </c>
      <c r="S72" s="298"/>
      <c r="T72" s="242"/>
      <c r="U72" s="392"/>
      <c r="V72" s="242"/>
      <c r="W72" s="392"/>
      <c r="X72" s="242"/>
      <c r="Y72" s="392"/>
      <c r="Z72" s="242"/>
      <c r="AA72" s="392"/>
      <c r="AB72" s="242"/>
      <c r="AC72" s="392"/>
      <c r="AD72" s="114"/>
      <c r="AE72" s="393"/>
      <c r="AF72" s="114"/>
      <c r="AG72" s="393"/>
      <c r="AH72" s="393"/>
      <c r="AI72" s="114"/>
      <c r="AJ72" s="114"/>
      <c r="AK72" s="114"/>
    </row>
    <row r="73" spans="1:37" s="292" customFormat="1" ht="12.75">
      <c r="A73" s="305"/>
      <c r="B73" s="206"/>
      <c r="C73" s="127"/>
      <c r="D73" s="284" t="s">
        <v>337</v>
      </c>
      <c r="E73" s="285">
        <v>1.45646143</v>
      </c>
      <c r="F73" s="285">
        <v>0.98607171</v>
      </c>
      <c r="G73" s="285">
        <v>7.138881250000001</v>
      </c>
      <c r="H73" s="285">
        <v>14.419817</v>
      </c>
      <c r="I73" s="377">
        <v>24.00123139</v>
      </c>
      <c r="J73" s="285">
        <v>418.316</v>
      </c>
      <c r="K73" s="285">
        <v>3.668</v>
      </c>
      <c r="L73" s="285">
        <v>0.8807406</v>
      </c>
      <c r="M73" s="285">
        <v>3.451</v>
      </c>
      <c r="N73" s="377">
        <v>426.3157406</v>
      </c>
      <c r="O73" s="210">
        <v>90.180053</v>
      </c>
      <c r="P73" s="210">
        <v>100</v>
      </c>
      <c r="Q73" s="210">
        <v>100</v>
      </c>
      <c r="R73" s="210">
        <v>300</v>
      </c>
      <c r="S73" s="402"/>
      <c r="T73" s="403"/>
      <c r="U73" s="403"/>
      <c r="V73" s="403"/>
      <c r="W73" s="403"/>
      <c r="X73" s="403"/>
      <c r="Y73" s="403"/>
      <c r="Z73" s="403"/>
      <c r="AA73" s="403"/>
      <c r="AB73" s="403"/>
      <c r="AC73" s="403"/>
      <c r="AD73" s="403">
        <v>0</v>
      </c>
      <c r="AE73" s="403">
        <v>0</v>
      </c>
      <c r="AF73" s="403">
        <v>0</v>
      </c>
      <c r="AG73" s="403">
        <v>0</v>
      </c>
      <c r="AH73" s="403">
        <v>0</v>
      </c>
      <c r="AI73" s="131"/>
      <c r="AJ73" s="131"/>
      <c r="AK73" s="131"/>
    </row>
    <row r="74" spans="1:37" s="110" customFormat="1" ht="12.75">
      <c r="A74" s="294"/>
      <c r="B74" s="218" t="s">
        <v>102</v>
      </c>
      <c r="C74" s="314" t="s">
        <v>101</v>
      </c>
      <c r="D74" s="297" t="s">
        <v>338</v>
      </c>
      <c r="E74" s="163">
        <v>0.20345155999999998</v>
      </c>
      <c r="F74" s="163">
        <v>3.44415185</v>
      </c>
      <c r="G74" s="163">
        <v>0.20345153</v>
      </c>
      <c r="H74" s="163">
        <v>3.7435616699999996</v>
      </c>
      <c r="I74" s="298">
        <v>7.594616609999999</v>
      </c>
      <c r="J74" s="163">
        <v>0.24177374</v>
      </c>
      <c r="K74" s="163">
        <v>225.7191899</v>
      </c>
      <c r="L74" s="163">
        <v>0.37907265999999995</v>
      </c>
      <c r="M74" s="163">
        <v>4.54640437</v>
      </c>
      <c r="N74" s="298">
        <v>230.88644067</v>
      </c>
      <c r="O74" s="163">
        <v>12.62143752</v>
      </c>
      <c r="P74" s="163">
        <v>14.904670654000002</v>
      </c>
      <c r="Q74" s="163">
        <v>15.726193117999998</v>
      </c>
      <c r="R74" s="163">
        <v>212.37322431799998</v>
      </c>
      <c r="S74" s="404"/>
      <c r="T74" s="405"/>
      <c r="U74" s="405"/>
      <c r="V74" s="405"/>
      <c r="W74" s="405"/>
      <c r="X74" s="405"/>
      <c r="Y74" s="405"/>
      <c r="Z74" s="405"/>
      <c r="AA74" s="405"/>
      <c r="AB74" s="405"/>
      <c r="AC74" s="405"/>
      <c r="AD74" s="405">
        <v>0</v>
      </c>
      <c r="AE74" s="405">
        <v>0</v>
      </c>
      <c r="AF74" s="405">
        <v>0</v>
      </c>
      <c r="AG74" s="405">
        <v>0</v>
      </c>
      <c r="AH74" s="405">
        <v>0</v>
      </c>
      <c r="AI74" s="114"/>
      <c r="AJ74" s="114"/>
      <c r="AK74" s="114"/>
    </row>
    <row r="75" spans="1:37" s="323" customFormat="1" ht="12.75">
      <c r="A75" s="315"/>
      <c r="B75" s="175"/>
      <c r="C75" s="316"/>
      <c r="D75" s="317" t="s">
        <v>339</v>
      </c>
      <c r="E75" s="171">
        <v>0.2458267</v>
      </c>
      <c r="F75" s="171">
        <v>16.186932870000003</v>
      </c>
      <c r="G75" s="171">
        <v>0.25208472</v>
      </c>
      <c r="H75" s="171">
        <v>12.794739720000003</v>
      </c>
      <c r="I75" s="148">
        <v>29.479584010000004</v>
      </c>
      <c r="J75" s="171">
        <v>0.37905822</v>
      </c>
      <c r="K75" s="171">
        <v>19.451222169999998</v>
      </c>
      <c r="L75" s="171">
        <v>0.5169829300000001</v>
      </c>
      <c r="M75" s="171">
        <v>13.762811549999999</v>
      </c>
      <c r="N75" s="148">
        <v>34.11007487</v>
      </c>
      <c r="O75" s="171">
        <v>36.9005928</v>
      </c>
      <c r="P75" s="171">
        <v>38.13063001</v>
      </c>
      <c r="Q75" s="171">
        <v>41.93528654143999</v>
      </c>
      <c r="R75" s="171">
        <v>48.725290194319996</v>
      </c>
      <c r="S75" s="406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>
        <v>0</v>
      </c>
      <c r="AE75" s="148">
        <v>0</v>
      </c>
      <c r="AF75" s="148">
        <v>0</v>
      </c>
      <c r="AG75" s="407">
        <v>0</v>
      </c>
      <c r="AH75" s="408">
        <v>0</v>
      </c>
      <c r="AI75" s="321"/>
      <c r="AJ75" s="321"/>
      <c r="AK75" s="321"/>
    </row>
    <row r="76" spans="1:37" ht="12.75" customHeight="1" hidden="1" outlineLevel="1">
      <c r="A76" s="324"/>
      <c r="B76" s="341" t="s">
        <v>103</v>
      </c>
      <c r="C76" s="409" t="s">
        <v>268</v>
      </c>
      <c r="D76" s="410"/>
      <c r="E76" s="411"/>
      <c r="F76" s="129"/>
      <c r="G76" s="129"/>
      <c r="H76" s="129">
        <v>3.7435616699999996</v>
      </c>
      <c r="I76" s="411">
        <v>3.7435616699999996</v>
      </c>
      <c r="J76" s="129"/>
      <c r="K76" s="129"/>
      <c r="L76" s="129"/>
      <c r="M76" s="129"/>
      <c r="N76" s="411">
        <v>0</v>
      </c>
      <c r="O76" s="129"/>
      <c r="P76" s="129"/>
      <c r="Q76" s="129"/>
      <c r="R76" s="129"/>
      <c r="S76" s="299"/>
      <c r="T76" s="242"/>
      <c r="U76" s="300"/>
      <c r="V76" s="242"/>
      <c r="W76" s="300"/>
      <c r="X76" s="242"/>
      <c r="Y76" s="300"/>
      <c r="Z76" s="242"/>
      <c r="AA76" s="300"/>
      <c r="AB76" s="242"/>
      <c r="AC76" s="300"/>
      <c r="AD76" s="114"/>
      <c r="AE76" s="301"/>
      <c r="AF76" s="114"/>
      <c r="AG76" s="301"/>
      <c r="AH76" s="301"/>
      <c r="AI76" s="231"/>
      <c r="AJ76" s="231"/>
      <c r="AK76" s="231"/>
    </row>
    <row r="77" spans="1:37" s="359" customFormat="1" ht="12.75" collapsed="1">
      <c r="A77" s="352"/>
      <c r="B77" s="127"/>
      <c r="C77" s="128"/>
      <c r="D77" s="297" t="s">
        <v>337</v>
      </c>
      <c r="E77" s="285">
        <v>0</v>
      </c>
      <c r="F77" s="285">
        <v>0</v>
      </c>
      <c r="G77" s="285">
        <v>0</v>
      </c>
      <c r="H77" s="285">
        <v>0</v>
      </c>
      <c r="I77" s="330">
        <v>0</v>
      </c>
      <c r="J77" s="285">
        <v>0</v>
      </c>
      <c r="K77" s="285">
        <v>0</v>
      </c>
      <c r="L77" s="285">
        <v>0</v>
      </c>
      <c r="M77" s="285">
        <v>0</v>
      </c>
      <c r="N77" s="330">
        <v>0</v>
      </c>
      <c r="O77" s="158"/>
      <c r="P77" s="158"/>
      <c r="Q77" s="158"/>
      <c r="R77" s="158"/>
      <c r="S77" s="354"/>
      <c r="T77" s="355"/>
      <c r="U77" s="356"/>
      <c r="V77" s="355"/>
      <c r="W77" s="356"/>
      <c r="X77" s="355"/>
      <c r="Y77" s="356"/>
      <c r="Z77" s="355"/>
      <c r="AA77" s="356"/>
      <c r="AB77" s="355"/>
      <c r="AC77" s="356"/>
      <c r="AD77" s="357"/>
      <c r="AE77" s="358"/>
      <c r="AF77" s="357"/>
      <c r="AG77" s="358"/>
      <c r="AH77" s="358"/>
      <c r="AI77" s="357"/>
      <c r="AJ77" s="357"/>
      <c r="AK77" s="357"/>
    </row>
    <row r="78" spans="1:37" s="110" customFormat="1" ht="12.75">
      <c r="A78" s="294">
        <v>1</v>
      </c>
      <c r="B78" s="295" t="s">
        <v>269</v>
      </c>
      <c r="C78" s="296" t="s">
        <v>270</v>
      </c>
      <c r="D78" s="297" t="s">
        <v>338</v>
      </c>
      <c r="E78" s="163">
        <v>109.345</v>
      </c>
      <c r="F78" s="163">
        <v>0</v>
      </c>
      <c r="G78" s="163">
        <v>109.345</v>
      </c>
      <c r="H78" s="163">
        <v>0</v>
      </c>
      <c r="I78" s="298">
        <v>218.69</v>
      </c>
      <c r="J78" s="163">
        <v>109.345</v>
      </c>
      <c r="K78" s="163">
        <v>0</v>
      </c>
      <c r="L78" s="163">
        <v>109.345</v>
      </c>
      <c r="M78" s="163">
        <v>0</v>
      </c>
      <c r="N78" s="298">
        <v>218.69</v>
      </c>
      <c r="O78" s="163">
        <v>218.69</v>
      </c>
      <c r="P78" s="163">
        <v>218.69</v>
      </c>
      <c r="Q78" s="163">
        <v>218.69</v>
      </c>
      <c r="R78" s="163">
        <v>218.69</v>
      </c>
      <c r="S78" s="375"/>
      <c r="T78" s="365"/>
      <c r="U78" s="364"/>
      <c r="V78" s="242"/>
      <c r="W78" s="300"/>
      <c r="X78" s="242"/>
      <c r="Y78" s="300"/>
      <c r="Z78" s="242"/>
      <c r="AA78" s="300"/>
      <c r="AB78" s="242"/>
      <c r="AC78" s="300"/>
      <c r="AD78" s="114"/>
      <c r="AE78" s="301"/>
      <c r="AF78" s="114"/>
      <c r="AG78" s="301"/>
      <c r="AH78" s="301"/>
      <c r="AI78" s="114"/>
      <c r="AJ78" s="114"/>
      <c r="AK78" s="114"/>
    </row>
    <row r="79" spans="1:37" s="110" customFormat="1" ht="12.75">
      <c r="A79" s="294"/>
      <c r="B79" s="389" t="s">
        <v>271</v>
      </c>
      <c r="C79" s="302" t="s">
        <v>272</v>
      </c>
      <c r="D79" s="317" t="s">
        <v>339</v>
      </c>
      <c r="E79" s="171">
        <v>31.005251</v>
      </c>
      <c r="F79" s="171">
        <v>0</v>
      </c>
      <c r="G79" s="171">
        <v>29.267567</v>
      </c>
      <c r="H79" s="171">
        <v>0</v>
      </c>
      <c r="I79" s="148">
        <v>60.272818</v>
      </c>
      <c r="J79" s="171">
        <v>26.755194</v>
      </c>
      <c r="K79" s="171">
        <v>0</v>
      </c>
      <c r="L79" s="171">
        <v>24.794723</v>
      </c>
      <c r="M79" s="171">
        <v>0</v>
      </c>
      <c r="N79" s="148">
        <v>51.549917</v>
      </c>
      <c r="O79" s="171">
        <v>42.458489</v>
      </c>
      <c r="P79" s="171">
        <v>33.514068</v>
      </c>
      <c r="Q79" s="171">
        <v>24.569646</v>
      </c>
      <c r="R79" s="171">
        <v>15.674211</v>
      </c>
      <c r="S79" s="412"/>
      <c r="T79" s="384"/>
      <c r="U79" s="385"/>
      <c r="V79" s="242"/>
      <c r="W79" s="300"/>
      <c r="X79" s="242"/>
      <c r="Y79" s="300"/>
      <c r="Z79" s="242"/>
      <c r="AA79" s="300"/>
      <c r="AB79" s="242"/>
      <c r="AC79" s="300"/>
      <c r="AD79" s="114"/>
      <c r="AE79" s="301"/>
      <c r="AF79" s="114"/>
      <c r="AG79" s="301"/>
      <c r="AH79" s="301"/>
      <c r="AI79" s="114"/>
      <c r="AJ79" s="114"/>
      <c r="AK79" s="114"/>
    </row>
    <row r="80" spans="1:37" s="292" customFormat="1" ht="12.75">
      <c r="A80" s="305"/>
      <c r="B80" s="413"/>
      <c r="C80" s="306"/>
      <c r="D80" s="284" t="s">
        <v>337</v>
      </c>
      <c r="E80" s="285">
        <v>0</v>
      </c>
      <c r="F80" s="285">
        <v>0</v>
      </c>
      <c r="G80" s="285">
        <v>0</v>
      </c>
      <c r="H80" s="285">
        <v>0</v>
      </c>
      <c r="I80" s="330">
        <v>0</v>
      </c>
      <c r="J80" s="285">
        <v>0</v>
      </c>
      <c r="K80" s="285">
        <v>0</v>
      </c>
      <c r="L80" s="285">
        <v>0</v>
      </c>
      <c r="M80" s="285">
        <v>0</v>
      </c>
      <c r="N80" s="330">
        <v>0</v>
      </c>
      <c r="O80" s="158"/>
      <c r="P80" s="158"/>
      <c r="Q80" s="158"/>
      <c r="R80" s="158"/>
      <c r="S80" s="331"/>
      <c r="T80" s="332"/>
      <c r="U80" s="333"/>
      <c r="V80" s="332"/>
      <c r="W80" s="333"/>
      <c r="X80" s="332"/>
      <c r="Y80" s="333"/>
      <c r="Z80" s="332"/>
      <c r="AA80" s="333"/>
      <c r="AB80" s="332"/>
      <c r="AC80" s="333"/>
      <c r="AD80" s="131"/>
      <c r="AE80" s="334"/>
      <c r="AF80" s="131"/>
      <c r="AG80" s="334"/>
      <c r="AH80" s="334"/>
      <c r="AI80" s="131"/>
      <c r="AJ80" s="131"/>
      <c r="AK80" s="131"/>
    </row>
    <row r="81" spans="1:37" s="110" customFormat="1" ht="12.75">
      <c r="A81" s="294">
        <v>17</v>
      </c>
      <c r="B81" s="194" t="s">
        <v>273</v>
      </c>
      <c r="C81" s="128" t="s">
        <v>270</v>
      </c>
      <c r="D81" s="297" t="s">
        <v>338</v>
      </c>
      <c r="E81" s="163">
        <v>1518.542</v>
      </c>
      <c r="F81" s="163">
        <v>0</v>
      </c>
      <c r="G81" s="163">
        <v>46.01</v>
      </c>
      <c r="H81" s="163">
        <v>0</v>
      </c>
      <c r="I81" s="298">
        <v>1564.552</v>
      </c>
      <c r="J81" s="163">
        <v>46.01</v>
      </c>
      <c r="K81" s="163">
        <v>0</v>
      </c>
      <c r="L81" s="163">
        <v>46.01</v>
      </c>
      <c r="M81" s="163">
        <v>0</v>
      </c>
      <c r="N81" s="298">
        <v>92.02</v>
      </c>
      <c r="O81" s="163">
        <v>92.02</v>
      </c>
      <c r="P81" s="163">
        <v>92.02</v>
      </c>
      <c r="Q81" s="163">
        <v>92.02</v>
      </c>
      <c r="R81" s="163">
        <v>92.02</v>
      </c>
      <c r="S81" s="41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  <c r="AD81" s="114"/>
      <c r="AE81" s="301"/>
      <c r="AF81" s="114"/>
      <c r="AG81" s="301"/>
      <c r="AH81" s="301"/>
      <c r="AI81" s="114"/>
      <c r="AJ81" s="114"/>
      <c r="AK81" s="114"/>
    </row>
    <row r="82" spans="1:37" s="323" customFormat="1" ht="12.75">
      <c r="A82" s="315"/>
      <c r="B82" s="142" t="s">
        <v>271</v>
      </c>
      <c r="C82" s="142" t="s">
        <v>274</v>
      </c>
      <c r="D82" s="317" t="s">
        <v>339</v>
      </c>
      <c r="E82" s="171">
        <v>23.10395165</v>
      </c>
      <c r="F82" s="171">
        <v>0</v>
      </c>
      <c r="G82" s="171">
        <v>10.38020124</v>
      </c>
      <c r="H82" s="171">
        <v>0</v>
      </c>
      <c r="I82" s="148">
        <v>33.48415289</v>
      </c>
      <c r="J82" s="171">
        <v>9.74045591</v>
      </c>
      <c r="K82" s="171">
        <v>0</v>
      </c>
      <c r="L82" s="171">
        <v>8.83161233</v>
      </c>
      <c r="M82" s="171">
        <v>0</v>
      </c>
      <c r="N82" s="148">
        <v>18.57206824</v>
      </c>
      <c r="O82" s="171">
        <v>15.302843</v>
      </c>
      <c r="P82" s="171">
        <v>12.082142</v>
      </c>
      <c r="Q82" s="171">
        <v>8.861443</v>
      </c>
      <c r="R82" s="171">
        <v>5.653973</v>
      </c>
      <c r="S82" s="367"/>
      <c r="T82" s="350"/>
      <c r="U82" s="350"/>
      <c r="V82" s="350"/>
      <c r="W82" s="350"/>
      <c r="X82" s="350"/>
      <c r="Y82" s="350"/>
      <c r="Z82" s="350"/>
      <c r="AA82" s="350"/>
      <c r="AB82" s="350"/>
      <c r="AC82" s="350"/>
      <c r="AD82" s="321"/>
      <c r="AE82" s="322"/>
      <c r="AF82" s="321"/>
      <c r="AG82" s="322"/>
      <c r="AH82" s="322"/>
      <c r="AI82" s="321"/>
      <c r="AJ82" s="321"/>
      <c r="AK82" s="321"/>
    </row>
    <row r="83" spans="1:37" s="110" customFormat="1" ht="12.75">
      <c r="A83" s="294"/>
      <c r="B83" s="128"/>
      <c r="C83" s="128"/>
      <c r="D83" s="297" t="s">
        <v>337</v>
      </c>
      <c r="E83" s="415">
        <v>0</v>
      </c>
      <c r="F83" s="298">
        <v>0</v>
      </c>
      <c r="G83" s="298">
        <v>0</v>
      </c>
      <c r="H83" s="298">
        <v>0</v>
      </c>
      <c r="I83" s="298">
        <v>0</v>
      </c>
      <c r="J83" s="298">
        <v>0</v>
      </c>
      <c r="K83" s="298">
        <v>0</v>
      </c>
      <c r="L83" s="298">
        <v>0</v>
      </c>
      <c r="M83" s="298">
        <v>0</v>
      </c>
      <c r="N83" s="298">
        <v>0</v>
      </c>
      <c r="O83" s="298">
        <v>0</v>
      </c>
      <c r="P83" s="298">
        <v>0</v>
      </c>
      <c r="Q83" s="298">
        <v>0</v>
      </c>
      <c r="R83" s="298">
        <v>0</v>
      </c>
      <c r="S83" s="342"/>
      <c r="T83" s="343"/>
      <c r="U83" s="344"/>
      <c r="V83" s="343"/>
      <c r="W83" s="344"/>
      <c r="X83" s="343"/>
      <c r="Y83" s="344"/>
      <c r="Z83" s="343"/>
      <c r="AA83" s="344"/>
      <c r="AB83" s="343"/>
      <c r="AC83" s="344"/>
      <c r="AD83" s="343">
        <v>0</v>
      </c>
      <c r="AE83" s="344">
        <v>0</v>
      </c>
      <c r="AF83" s="343">
        <v>0</v>
      </c>
      <c r="AG83" s="344">
        <v>0</v>
      </c>
      <c r="AH83" s="344">
        <v>0</v>
      </c>
      <c r="AI83" s="114"/>
      <c r="AJ83" s="114"/>
      <c r="AK83" s="114"/>
    </row>
    <row r="84" spans="1:37" s="110" customFormat="1" ht="12.75">
      <c r="A84" s="294"/>
      <c r="B84" s="314" t="s">
        <v>111</v>
      </c>
      <c r="C84" s="314" t="s">
        <v>110</v>
      </c>
      <c r="D84" s="297" t="s">
        <v>338</v>
      </c>
      <c r="E84" s="193">
        <v>1627.887</v>
      </c>
      <c r="F84" s="133">
        <v>0</v>
      </c>
      <c r="G84" s="133">
        <v>155.355</v>
      </c>
      <c r="H84" s="192">
        <v>0</v>
      </c>
      <c r="I84" s="192">
        <v>1783.242</v>
      </c>
      <c r="J84" s="192">
        <v>155.355</v>
      </c>
      <c r="K84" s="192">
        <v>0</v>
      </c>
      <c r="L84" s="192">
        <v>155.355</v>
      </c>
      <c r="M84" s="192">
        <v>0</v>
      </c>
      <c r="N84" s="192">
        <v>310.71</v>
      </c>
      <c r="O84" s="133">
        <v>310.71</v>
      </c>
      <c r="P84" s="133">
        <v>310.71</v>
      </c>
      <c r="Q84" s="133">
        <v>310.71</v>
      </c>
      <c r="R84" s="133">
        <v>310.71</v>
      </c>
      <c r="S84" s="416"/>
      <c r="T84" s="185"/>
      <c r="U84" s="417"/>
      <c r="V84" s="185"/>
      <c r="W84" s="417"/>
      <c r="X84" s="185"/>
      <c r="Y84" s="417"/>
      <c r="Z84" s="185"/>
      <c r="AA84" s="417"/>
      <c r="AB84" s="185"/>
      <c r="AC84" s="417"/>
      <c r="AD84" s="162">
        <v>0</v>
      </c>
      <c r="AE84" s="418">
        <v>0</v>
      </c>
      <c r="AF84" s="162">
        <v>0</v>
      </c>
      <c r="AG84" s="418">
        <v>0</v>
      </c>
      <c r="AH84" s="418">
        <v>0</v>
      </c>
      <c r="AI84" s="162"/>
      <c r="AJ84" s="162"/>
      <c r="AK84" s="162"/>
    </row>
    <row r="85" spans="1:37" s="427" customFormat="1" ht="12.75">
      <c r="A85" s="419"/>
      <c r="B85" s="316"/>
      <c r="C85" s="316"/>
      <c r="D85" s="317" t="s">
        <v>339</v>
      </c>
      <c r="E85" s="420">
        <v>54.10920265</v>
      </c>
      <c r="F85" s="172">
        <v>0</v>
      </c>
      <c r="G85" s="172">
        <v>39.64776824</v>
      </c>
      <c r="H85" s="361">
        <v>0</v>
      </c>
      <c r="I85" s="361">
        <v>93.75697088999999</v>
      </c>
      <c r="J85" s="361">
        <v>36.49564991</v>
      </c>
      <c r="K85" s="361">
        <v>0</v>
      </c>
      <c r="L85" s="361">
        <v>33.62633533</v>
      </c>
      <c r="M85" s="361">
        <v>0</v>
      </c>
      <c r="N85" s="361">
        <v>70.12198524</v>
      </c>
      <c r="O85" s="172">
        <v>57.761331999999996</v>
      </c>
      <c r="P85" s="172">
        <v>45.59621</v>
      </c>
      <c r="Q85" s="172">
        <v>33.431089</v>
      </c>
      <c r="R85" s="172">
        <v>21.328184</v>
      </c>
      <c r="S85" s="421"/>
      <c r="T85" s="422"/>
      <c r="U85" s="423"/>
      <c r="V85" s="422"/>
      <c r="W85" s="423"/>
      <c r="X85" s="422"/>
      <c r="Y85" s="423"/>
      <c r="Z85" s="422"/>
      <c r="AA85" s="423"/>
      <c r="AB85" s="422"/>
      <c r="AC85" s="423"/>
      <c r="AD85" s="424">
        <v>0</v>
      </c>
      <c r="AE85" s="425">
        <v>0</v>
      </c>
      <c r="AF85" s="424">
        <v>0</v>
      </c>
      <c r="AG85" s="425">
        <v>0</v>
      </c>
      <c r="AH85" s="425">
        <v>0</v>
      </c>
      <c r="AI85" s="426"/>
      <c r="AJ85" s="426"/>
      <c r="AK85" s="426"/>
    </row>
    <row r="86" spans="1:37" ht="12.75" customHeight="1" hidden="1" outlineLevel="1">
      <c r="A86" s="324"/>
      <c r="B86" s="428" t="s">
        <v>112</v>
      </c>
      <c r="C86" s="409" t="s">
        <v>275</v>
      </c>
      <c r="D86" s="410"/>
      <c r="E86" s="429"/>
      <c r="F86" s="129"/>
      <c r="G86" s="129"/>
      <c r="H86" s="129">
        <v>0</v>
      </c>
      <c r="I86" s="411">
        <v>0</v>
      </c>
      <c r="J86" s="129"/>
      <c r="K86" s="129"/>
      <c r="L86" s="129"/>
      <c r="M86" s="129"/>
      <c r="N86" s="411"/>
      <c r="O86" s="129"/>
      <c r="P86" s="129"/>
      <c r="Q86" s="129"/>
      <c r="R86" s="129"/>
      <c r="S86" s="299"/>
      <c r="T86" s="242"/>
      <c r="U86" s="300"/>
      <c r="V86" s="242"/>
      <c r="W86" s="300"/>
      <c r="X86" s="242"/>
      <c r="Y86" s="300"/>
      <c r="Z86" s="242"/>
      <c r="AA86" s="300"/>
      <c r="AB86" s="242"/>
      <c r="AC86" s="300"/>
      <c r="AD86" s="114"/>
      <c r="AE86" s="301"/>
      <c r="AF86" s="114"/>
      <c r="AG86" s="301"/>
      <c r="AH86" s="301"/>
      <c r="AI86" s="231"/>
      <c r="AJ86" s="231"/>
      <c r="AK86" s="231"/>
    </row>
    <row r="87" spans="1:37" s="292" customFormat="1" ht="12.75" collapsed="1">
      <c r="A87" s="283"/>
      <c r="B87" s="127"/>
      <c r="C87" s="127"/>
      <c r="D87" s="284" t="s">
        <v>337</v>
      </c>
      <c r="E87" s="415">
        <v>0</v>
      </c>
      <c r="F87" s="298">
        <v>0</v>
      </c>
      <c r="G87" s="298">
        <v>0</v>
      </c>
      <c r="H87" s="298">
        <v>0</v>
      </c>
      <c r="I87" s="298">
        <v>0</v>
      </c>
      <c r="J87" s="298">
        <v>0</v>
      </c>
      <c r="K87" s="298">
        <v>0</v>
      </c>
      <c r="L87" s="298">
        <v>0</v>
      </c>
      <c r="M87" s="298">
        <v>0</v>
      </c>
      <c r="N87" s="298">
        <v>0</v>
      </c>
      <c r="O87" s="298"/>
      <c r="P87" s="298"/>
      <c r="Q87" s="298"/>
      <c r="R87" s="298"/>
      <c r="S87" s="331"/>
      <c r="T87" s="332"/>
      <c r="U87" s="333"/>
      <c r="V87" s="332"/>
      <c r="W87" s="333"/>
      <c r="X87" s="332"/>
      <c r="Y87" s="333"/>
      <c r="Z87" s="332"/>
      <c r="AA87" s="333"/>
      <c r="AB87" s="332"/>
      <c r="AC87" s="333"/>
      <c r="AD87" s="131"/>
      <c r="AE87" s="334"/>
      <c r="AF87" s="131"/>
      <c r="AG87" s="334"/>
      <c r="AH87" s="334"/>
      <c r="AI87" s="131"/>
      <c r="AJ87" s="131"/>
      <c r="AK87" s="131"/>
    </row>
    <row r="88" spans="1:37" s="110" customFormat="1" ht="12.75">
      <c r="A88" s="294">
        <v>72</v>
      </c>
      <c r="B88" s="371" t="s">
        <v>276</v>
      </c>
      <c r="C88" s="296" t="s">
        <v>277</v>
      </c>
      <c r="D88" s="297" t="s">
        <v>338</v>
      </c>
      <c r="E88" s="193">
        <v>0.117794</v>
      </c>
      <c r="F88" s="133">
        <v>0</v>
      </c>
      <c r="G88" s="133">
        <v>0.117794</v>
      </c>
      <c r="H88" s="192">
        <v>0</v>
      </c>
      <c r="I88" s="192">
        <v>0.235588</v>
      </c>
      <c r="J88" s="192">
        <v>0.117794</v>
      </c>
      <c r="K88" s="192">
        <v>0</v>
      </c>
      <c r="L88" s="192">
        <v>0.117794</v>
      </c>
      <c r="M88" s="192">
        <v>0</v>
      </c>
      <c r="N88" s="192">
        <v>0.235588</v>
      </c>
      <c r="O88" s="133">
        <v>0.235588</v>
      </c>
      <c r="P88" s="133">
        <v>0.235588</v>
      </c>
      <c r="Q88" s="133">
        <v>0.11778864</v>
      </c>
      <c r="R88" s="133"/>
      <c r="S88" s="375"/>
      <c r="T88" s="242"/>
      <c r="U88" s="300"/>
      <c r="V88" s="242"/>
      <c r="W88" s="300"/>
      <c r="X88" s="242"/>
      <c r="Y88" s="300"/>
      <c r="Z88" s="242"/>
      <c r="AA88" s="300"/>
      <c r="AB88" s="242"/>
      <c r="AC88" s="300"/>
      <c r="AD88" s="114"/>
      <c r="AE88" s="301"/>
      <c r="AF88" s="114"/>
      <c r="AG88" s="301"/>
      <c r="AH88" s="301"/>
      <c r="AI88" s="114"/>
      <c r="AJ88" s="114"/>
      <c r="AK88" s="114"/>
    </row>
    <row r="89" spans="1:37" s="323" customFormat="1" ht="12.75">
      <c r="A89" s="315"/>
      <c r="B89" s="430" t="s">
        <v>278</v>
      </c>
      <c r="C89" s="302" t="s">
        <v>279</v>
      </c>
      <c r="D89" s="317" t="s">
        <v>339</v>
      </c>
      <c r="E89" s="420">
        <v>0.022899080000000002</v>
      </c>
      <c r="F89" s="172">
        <v>0</v>
      </c>
      <c r="G89" s="172">
        <v>0.020354740000000003</v>
      </c>
      <c r="H89" s="361">
        <v>0</v>
      </c>
      <c r="I89" s="361">
        <v>0.043253820000000005</v>
      </c>
      <c r="J89" s="361">
        <v>0.01809893</v>
      </c>
      <c r="K89" s="361">
        <v>0</v>
      </c>
      <c r="L89" s="361">
        <v>0.01551335</v>
      </c>
      <c r="M89" s="361">
        <v>0</v>
      </c>
      <c r="N89" s="361">
        <v>0.03361228</v>
      </c>
      <c r="O89" s="172">
        <v>0.02326997</v>
      </c>
      <c r="P89" s="172">
        <v>0.01292766</v>
      </c>
      <c r="Q89" s="172">
        <v>0.00258546</v>
      </c>
      <c r="R89" s="172"/>
      <c r="S89" s="375"/>
      <c r="T89" s="319"/>
      <c r="U89" s="320"/>
      <c r="V89" s="319"/>
      <c r="W89" s="320"/>
      <c r="X89" s="319"/>
      <c r="Y89" s="320"/>
      <c r="Z89" s="319"/>
      <c r="AA89" s="320"/>
      <c r="AB89" s="319"/>
      <c r="AC89" s="320"/>
      <c r="AD89" s="321"/>
      <c r="AE89" s="322"/>
      <c r="AF89" s="321"/>
      <c r="AG89" s="322"/>
      <c r="AH89" s="322"/>
      <c r="AI89" s="321"/>
      <c r="AJ89" s="321"/>
      <c r="AK89" s="321"/>
    </row>
    <row r="90" spans="1:37" ht="12.75">
      <c r="A90" s="294"/>
      <c r="B90" s="371"/>
      <c r="C90" s="296"/>
      <c r="D90" s="297" t="s">
        <v>337</v>
      </c>
      <c r="E90" s="415">
        <v>0</v>
      </c>
      <c r="F90" s="298">
        <v>0</v>
      </c>
      <c r="G90" s="298">
        <v>0</v>
      </c>
      <c r="H90" s="298">
        <v>0</v>
      </c>
      <c r="I90" s="298">
        <v>0</v>
      </c>
      <c r="J90" s="298">
        <v>0</v>
      </c>
      <c r="K90" s="298">
        <v>0</v>
      </c>
      <c r="L90" s="298">
        <v>0</v>
      </c>
      <c r="M90" s="298">
        <v>0</v>
      </c>
      <c r="N90" s="298">
        <v>0</v>
      </c>
      <c r="O90" s="298"/>
      <c r="P90" s="298"/>
      <c r="Q90" s="298"/>
      <c r="R90" s="298"/>
      <c r="S90" s="431"/>
      <c r="T90" s="242"/>
      <c r="U90" s="300"/>
      <c r="V90" s="242"/>
      <c r="W90" s="300"/>
      <c r="X90" s="242"/>
      <c r="Y90" s="300"/>
      <c r="Z90" s="242"/>
      <c r="AA90" s="300"/>
      <c r="AB90" s="242"/>
      <c r="AC90" s="300"/>
      <c r="AD90" s="114"/>
      <c r="AE90" s="301"/>
      <c r="AF90" s="114"/>
      <c r="AG90" s="301"/>
      <c r="AH90" s="301"/>
      <c r="AI90" s="231"/>
      <c r="AJ90" s="231"/>
      <c r="AK90" s="231"/>
    </row>
    <row r="91" spans="1:37" ht="12.75">
      <c r="A91" s="294">
        <v>78</v>
      </c>
      <c r="B91" s="353" t="s">
        <v>280</v>
      </c>
      <c r="C91" s="296" t="s">
        <v>277</v>
      </c>
      <c r="D91" s="297" t="s">
        <v>338</v>
      </c>
      <c r="E91" s="193">
        <v>0.156326</v>
      </c>
      <c r="F91" s="133">
        <v>0</v>
      </c>
      <c r="G91" s="133">
        <v>0.156326</v>
      </c>
      <c r="H91" s="192">
        <v>0</v>
      </c>
      <c r="I91" s="192">
        <v>0.312652</v>
      </c>
      <c r="J91" s="192">
        <v>0.156326</v>
      </c>
      <c r="K91" s="192">
        <v>0</v>
      </c>
      <c r="L91" s="192">
        <v>0.156326</v>
      </c>
      <c r="M91" s="192">
        <v>0</v>
      </c>
      <c r="N91" s="192">
        <v>0.312652</v>
      </c>
      <c r="O91" s="133">
        <v>0.312652</v>
      </c>
      <c r="P91" s="133">
        <v>0.312652</v>
      </c>
      <c r="Q91" s="133">
        <v>0.312652</v>
      </c>
      <c r="R91" s="133"/>
      <c r="S91" s="375"/>
      <c r="T91" s="242"/>
      <c r="U91" s="300"/>
      <c r="V91" s="242"/>
      <c r="W91" s="300"/>
      <c r="X91" s="242"/>
      <c r="Y91" s="300"/>
      <c r="Z91" s="242"/>
      <c r="AA91" s="300"/>
      <c r="AB91" s="242"/>
      <c r="AC91" s="300"/>
      <c r="AD91" s="114"/>
      <c r="AE91" s="301"/>
      <c r="AF91" s="114"/>
      <c r="AG91" s="301"/>
      <c r="AH91" s="301"/>
      <c r="AI91" s="231"/>
      <c r="AJ91" s="231"/>
      <c r="AK91" s="231"/>
    </row>
    <row r="92" spans="1:37" ht="12.75">
      <c r="A92" s="294"/>
      <c r="B92" s="366" t="s">
        <v>281</v>
      </c>
      <c r="C92" s="142" t="s">
        <v>282</v>
      </c>
      <c r="D92" s="317" t="s">
        <v>339</v>
      </c>
      <c r="E92" s="420">
        <v>0.03376638</v>
      </c>
      <c r="F92" s="172">
        <v>0</v>
      </c>
      <c r="G92" s="172">
        <v>0.030389740000000002</v>
      </c>
      <c r="H92" s="361">
        <v>0</v>
      </c>
      <c r="I92" s="361">
        <v>0.06415612</v>
      </c>
      <c r="J92" s="361">
        <v>0.027450810000000003</v>
      </c>
      <c r="K92" s="361">
        <v>0</v>
      </c>
      <c r="L92" s="361">
        <v>0.02401946</v>
      </c>
      <c r="M92" s="361">
        <v>0</v>
      </c>
      <c r="N92" s="361">
        <v>0.05147027</v>
      </c>
      <c r="O92" s="172">
        <v>0.03774485</v>
      </c>
      <c r="P92" s="172">
        <v>0.02401942</v>
      </c>
      <c r="Q92" s="172">
        <v>0.010294</v>
      </c>
      <c r="R92" s="172"/>
      <c r="S92" s="412"/>
      <c r="T92" s="242"/>
      <c r="U92" s="300"/>
      <c r="V92" s="242"/>
      <c r="W92" s="300"/>
      <c r="X92" s="242"/>
      <c r="Y92" s="300"/>
      <c r="Z92" s="242"/>
      <c r="AA92" s="300"/>
      <c r="AB92" s="242"/>
      <c r="AC92" s="300"/>
      <c r="AD92" s="114"/>
      <c r="AE92" s="301"/>
      <c r="AF92" s="114"/>
      <c r="AG92" s="301"/>
      <c r="AH92" s="301"/>
      <c r="AI92" s="231"/>
      <c r="AJ92" s="231"/>
      <c r="AK92" s="231"/>
    </row>
    <row r="93" spans="1:37" s="292" customFormat="1" ht="12.75">
      <c r="A93" s="305"/>
      <c r="B93" s="369"/>
      <c r="C93" s="127"/>
      <c r="D93" s="284" t="s">
        <v>337</v>
      </c>
      <c r="E93" s="432">
        <v>0</v>
      </c>
      <c r="F93" s="285">
        <v>0</v>
      </c>
      <c r="G93" s="285">
        <v>0</v>
      </c>
      <c r="H93" s="285">
        <v>0</v>
      </c>
      <c r="I93" s="307">
        <v>0</v>
      </c>
      <c r="J93" s="285">
        <v>0</v>
      </c>
      <c r="K93" s="285">
        <v>0</v>
      </c>
      <c r="L93" s="285">
        <v>0</v>
      </c>
      <c r="M93" s="285">
        <v>0</v>
      </c>
      <c r="N93" s="307">
        <v>0</v>
      </c>
      <c r="O93" s="285">
        <v>0</v>
      </c>
      <c r="P93" s="285">
        <v>0</v>
      </c>
      <c r="Q93" s="285">
        <v>0</v>
      </c>
      <c r="R93" s="285">
        <v>0</v>
      </c>
      <c r="S93" s="310"/>
      <c r="T93" s="339"/>
      <c r="U93" s="340"/>
      <c r="V93" s="339"/>
      <c r="W93" s="340"/>
      <c r="X93" s="339"/>
      <c r="Y93" s="340"/>
      <c r="Z93" s="339"/>
      <c r="AA93" s="340"/>
      <c r="AB93" s="339"/>
      <c r="AC93" s="340"/>
      <c r="AD93" s="433">
        <v>0</v>
      </c>
      <c r="AE93" s="434">
        <v>0</v>
      </c>
      <c r="AF93" s="433">
        <v>0</v>
      </c>
      <c r="AG93" s="434">
        <v>0</v>
      </c>
      <c r="AH93" s="434">
        <v>0</v>
      </c>
      <c r="AI93" s="131"/>
      <c r="AJ93" s="131"/>
      <c r="AK93" s="131"/>
    </row>
    <row r="94" spans="1:37" s="110" customFormat="1" ht="12.75">
      <c r="A94" s="294"/>
      <c r="B94" s="428" t="s">
        <v>120</v>
      </c>
      <c r="C94" s="314" t="s">
        <v>119</v>
      </c>
      <c r="D94" s="297" t="s">
        <v>338</v>
      </c>
      <c r="E94" s="193">
        <v>0.27412</v>
      </c>
      <c r="F94" s="133">
        <v>0</v>
      </c>
      <c r="G94" s="133">
        <v>0.27412</v>
      </c>
      <c r="H94" s="163">
        <v>0</v>
      </c>
      <c r="I94" s="192">
        <v>0.54824</v>
      </c>
      <c r="J94" s="163">
        <v>0.27412</v>
      </c>
      <c r="K94" s="163">
        <v>0</v>
      </c>
      <c r="L94" s="163">
        <v>0.27412</v>
      </c>
      <c r="M94" s="163">
        <v>0</v>
      </c>
      <c r="N94" s="192">
        <v>0.54824</v>
      </c>
      <c r="O94" s="133">
        <v>0.54824</v>
      </c>
      <c r="P94" s="133">
        <v>0.54824</v>
      </c>
      <c r="Q94" s="133">
        <v>0.43044064</v>
      </c>
      <c r="R94" s="133">
        <v>0</v>
      </c>
      <c r="S94" s="416"/>
      <c r="T94" s="185"/>
      <c r="U94" s="417"/>
      <c r="V94" s="185"/>
      <c r="W94" s="417"/>
      <c r="X94" s="185"/>
      <c r="Y94" s="417"/>
      <c r="Z94" s="185"/>
      <c r="AA94" s="417"/>
      <c r="AB94" s="185"/>
      <c r="AC94" s="417"/>
      <c r="AD94" s="162">
        <v>0</v>
      </c>
      <c r="AE94" s="418">
        <v>0</v>
      </c>
      <c r="AF94" s="162">
        <v>0</v>
      </c>
      <c r="AG94" s="418">
        <v>0</v>
      </c>
      <c r="AH94" s="418">
        <v>0</v>
      </c>
      <c r="AI94" s="114"/>
      <c r="AJ94" s="114"/>
      <c r="AK94" s="114"/>
    </row>
    <row r="95" spans="1:37" s="323" customFormat="1" ht="12.75">
      <c r="A95" s="315"/>
      <c r="B95" s="435"/>
      <c r="C95" s="316"/>
      <c r="D95" s="317" t="s">
        <v>339</v>
      </c>
      <c r="E95" s="420">
        <v>0.05666546</v>
      </c>
      <c r="F95" s="172">
        <v>0</v>
      </c>
      <c r="G95" s="172">
        <v>0.05074448000000001</v>
      </c>
      <c r="H95" s="171">
        <v>0</v>
      </c>
      <c r="I95" s="361">
        <v>0.10740994000000001</v>
      </c>
      <c r="J95" s="171">
        <v>0.045549740000000005</v>
      </c>
      <c r="K95" s="171">
        <v>0</v>
      </c>
      <c r="L95" s="171">
        <v>0.03953281</v>
      </c>
      <c r="M95" s="171">
        <v>0</v>
      </c>
      <c r="N95" s="361">
        <v>0.08508255</v>
      </c>
      <c r="O95" s="172">
        <v>0.061014820000000004</v>
      </c>
      <c r="P95" s="172">
        <v>0.03694708</v>
      </c>
      <c r="Q95" s="172">
        <v>0.012879459999999999</v>
      </c>
      <c r="R95" s="172">
        <v>0</v>
      </c>
      <c r="S95" s="399"/>
      <c r="T95" s="436"/>
      <c r="U95" s="437"/>
      <c r="V95" s="436"/>
      <c r="W95" s="437"/>
      <c r="X95" s="436"/>
      <c r="Y95" s="437"/>
      <c r="Z95" s="436"/>
      <c r="AA95" s="437"/>
      <c r="AB95" s="436"/>
      <c r="AC95" s="437"/>
      <c r="AD95" s="170">
        <v>0</v>
      </c>
      <c r="AE95" s="438">
        <v>0</v>
      </c>
      <c r="AF95" s="170">
        <v>0</v>
      </c>
      <c r="AG95" s="438">
        <v>0</v>
      </c>
      <c r="AH95" s="438">
        <v>0</v>
      </c>
      <c r="AI95" s="321"/>
      <c r="AJ95" s="321"/>
      <c r="AK95" s="321"/>
    </row>
    <row r="96" spans="1:37" ht="12.75" customHeight="1" hidden="1" outlineLevel="1">
      <c r="A96" s="324"/>
      <c r="B96" s="428" t="s">
        <v>121</v>
      </c>
      <c r="C96" s="409" t="s">
        <v>283</v>
      </c>
      <c r="D96" s="410"/>
      <c r="E96" s="429"/>
      <c r="F96" s="129"/>
      <c r="G96" s="129"/>
      <c r="H96" s="163">
        <v>0</v>
      </c>
      <c r="I96" s="411">
        <v>0</v>
      </c>
      <c r="J96" s="163"/>
      <c r="K96" s="163"/>
      <c r="L96" s="163"/>
      <c r="M96" s="163"/>
      <c r="N96" s="411">
        <v>0</v>
      </c>
      <c r="O96" s="129"/>
      <c r="P96" s="129"/>
      <c r="Q96" s="129"/>
      <c r="R96" s="129"/>
      <c r="S96" s="299"/>
      <c r="T96" s="242"/>
      <c r="U96" s="300"/>
      <c r="V96" s="242"/>
      <c r="W96" s="300"/>
      <c r="X96" s="242"/>
      <c r="Y96" s="300"/>
      <c r="Z96" s="242"/>
      <c r="AA96" s="300"/>
      <c r="AB96" s="242"/>
      <c r="AC96" s="300"/>
      <c r="AD96" s="114"/>
      <c r="AE96" s="301"/>
      <c r="AF96" s="114"/>
      <c r="AG96" s="301"/>
      <c r="AH96" s="301"/>
      <c r="AI96" s="231"/>
      <c r="AJ96" s="231"/>
      <c r="AK96" s="231"/>
    </row>
    <row r="97" spans="1:37" s="359" customFormat="1" ht="12.75" collapsed="1">
      <c r="A97" s="352"/>
      <c r="B97" s="369"/>
      <c r="C97" s="127"/>
      <c r="D97" s="284" t="s">
        <v>337</v>
      </c>
      <c r="E97" s="415">
        <v>0</v>
      </c>
      <c r="F97" s="298">
        <v>0</v>
      </c>
      <c r="G97" s="298">
        <v>0</v>
      </c>
      <c r="H97" s="298">
        <v>0</v>
      </c>
      <c r="I97" s="298">
        <v>0</v>
      </c>
      <c r="J97" s="298">
        <v>0</v>
      </c>
      <c r="K97" s="298">
        <v>0</v>
      </c>
      <c r="L97" s="298">
        <v>0</v>
      </c>
      <c r="M97" s="298">
        <v>0</v>
      </c>
      <c r="N97" s="298">
        <v>0</v>
      </c>
      <c r="O97" s="298"/>
      <c r="P97" s="298"/>
      <c r="Q97" s="298"/>
      <c r="R97" s="158"/>
      <c r="S97" s="354"/>
      <c r="T97" s="355"/>
      <c r="U97" s="356"/>
      <c r="V97" s="355"/>
      <c r="W97" s="356"/>
      <c r="X97" s="355"/>
      <c r="Y97" s="356"/>
      <c r="Z97" s="355"/>
      <c r="AA97" s="356"/>
      <c r="AB97" s="355"/>
      <c r="AC97" s="356"/>
      <c r="AD97" s="357"/>
      <c r="AE97" s="358"/>
      <c r="AF97" s="357"/>
      <c r="AG97" s="358"/>
      <c r="AH97" s="358"/>
      <c r="AI97" s="357"/>
      <c r="AJ97" s="357"/>
      <c r="AK97" s="357"/>
    </row>
    <row r="98" spans="1:37" s="110" customFormat="1" ht="12.75">
      <c r="A98" s="294">
        <v>2</v>
      </c>
      <c r="B98" s="353" t="s">
        <v>269</v>
      </c>
      <c r="C98" s="128" t="s">
        <v>284</v>
      </c>
      <c r="D98" s="297" t="s">
        <v>338</v>
      </c>
      <c r="E98" s="193">
        <v>1.6111976000000001</v>
      </c>
      <c r="F98" s="133">
        <v>0</v>
      </c>
      <c r="G98" s="133">
        <v>1.6924781599999998</v>
      </c>
      <c r="H98" s="192">
        <v>0</v>
      </c>
      <c r="I98" s="192">
        <v>3.30367576</v>
      </c>
      <c r="J98" s="192">
        <v>0.98129475</v>
      </c>
      <c r="K98" s="192">
        <v>0</v>
      </c>
      <c r="L98" s="192">
        <v>1.02584599</v>
      </c>
      <c r="M98" s="192">
        <v>0</v>
      </c>
      <c r="N98" s="192">
        <v>2.00714074</v>
      </c>
      <c r="O98" s="133">
        <v>2.21389269</v>
      </c>
      <c r="P98" s="133">
        <v>2.50162056</v>
      </c>
      <c r="Q98" s="133">
        <v>2.94268079</v>
      </c>
      <c r="R98" s="298">
        <v>3.7541291</v>
      </c>
      <c r="S98" s="439"/>
      <c r="T98" s="382"/>
      <c r="U98" s="386"/>
      <c r="V98" s="242"/>
      <c r="W98" s="300"/>
      <c r="X98" s="242"/>
      <c r="Y98" s="300"/>
      <c r="Z98" s="242"/>
      <c r="AA98" s="300"/>
      <c r="AB98" s="242"/>
      <c r="AC98" s="300"/>
      <c r="AD98" s="114"/>
      <c r="AE98" s="301"/>
      <c r="AF98" s="114"/>
      <c r="AG98" s="301"/>
      <c r="AH98" s="301"/>
      <c r="AI98" s="114"/>
      <c r="AJ98" s="114"/>
      <c r="AK98" s="114"/>
    </row>
    <row r="99" spans="1:37" s="110" customFormat="1" ht="12.75">
      <c r="A99" s="294"/>
      <c r="B99" s="353" t="s">
        <v>236</v>
      </c>
      <c r="C99" s="128" t="s">
        <v>272</v>
      </c>
      <c r="D99" s="303" t="s">
        <v>339</v>
      </c>
      <c r="E99" s="420">
        <v>0.5315655899999999</v>
      </c>
      <c r="F99" s="172">
        <v>0</v>
      </c>
      <c r="G99" s="172">
        <v>0.50866675</v>
      </c>
      <c r="H99" s="361">
        <v>0</v>
      </c>
      <c r="I99" s="361">
        <v>1.0402323399999998</v>
      </c>
      <c r="J99" s="361">
        <v>0.5836223199999999</v>
      </c>
      <c r="K99" s="361">
        <v>0</v>
      </c>
      <c r="L99" s="361">
        <v>0.56455066</v>
      </c>
      <c r="M99" s="361">
        <v>0</v>
      </c>
      <c r="N99" s="361">
        <v>1.14817298</v>
      </c>
      <c r="O99" s="172">
        <v>1.04415071</v>
      </c>
      <c r="P99" s="172">
        <v>0.9317214</v>
      </c>
      <c r="Q99" s="172">
        <v>0.802538</v>
      </c>
      <c r="R99" s="163">
        <v>0.64863904</v>
      </c>
      <c r="S99" s="439"/>
      <c r="T99" s="384"/>
      <c r="U99" s="385"/>
      <c r="V99" s="242"/>
      <c r="W99" s="300"/>
      <c r="X99" s="242"/>
      <c r="Y99" s="300"/>
      <c r="Z99" s="242"/>
      <c r="AA99" s="300"/>
      <c r="AB99" s="242"/>
      <c r="AC99" s="300"/>
      <c r="AD99" s="114"/>
      <c r="AE99" s="301"/>
      <c r="AF99" s="114"/>
      <c r="AG99" s="301"/>
      <c r="AH99" s="301"/>
      <c r="AI99" s="114"/>
      <c r="AJ99" s="114"/>
      <c r="AK99" s="114"/>
    </row>
    <row r="100" spans="1:37" s="292" customFormat="1" ht="12.75">
      <c r="A100" s="305"/>
      <c r="B100" s="369"/>
      <c r="C100" s="127"/>
      <c r="D100" s="284" t="s">
        <v>337</v>
      </c>
      <c r="E100" s="415">
        <v>0</v>
      </c>
      <c r="F100" s="298">
        <v>0</v>
      </c>
      <c r="G100" s="298">
        <v>0</v>
      </c>
      <c r="H100" s="298">
        <v>0</v>
      </c>
      <c r="I100" s="298">
        <v>0</v>
      </c>
      <c r="J100" s="298">
        <v>0</v>
      </c>
      <c r="K100" s="298">
        <v>0</v>
      </c>
      <c r="L100" s="298">
        <v>0</v>
      </c>
      <c r="M100" s="298">
        <v>0</v>
      </c>
      <c r="N100" s="298">
        <v>0</v>
      </c>
      <c r="O100" s="298"/>
      <c r="P100" s="298"/>
      <c r="Q100" s="298"/>
      <c r="R100" s="158"/>
      <c r="S100" s="331"/>
      <c r="T100" s="332"/>
      <c r="U100" s="333"/>
      <c r="V100" s="332"/>
      <c r="W100" s="333"/>
      <c r="X100" s="332"/>
      <c r="Y100" s="333"/>
      <c r="Z100" s="332"/>
      <c r="AA100" s="333"/>
      <c r="AB100" s="332"/>
      <c r="AC100" s="333"/>
      <c r="AD100" s="131"/>
      <c r="AE100" s="334"/>
      <c r="AF100" s="131"/>
      <c r="AG100" s="334"/>
      <c r="AH100" s="334"/>
      <c r="AI100" s="131"/>
      <c r="AJ100" s="131"/>
      <c r="AK100" s="131"/>
    </row>
    <row r="101" spans="1:37" s="110" customFormat="1" ht="12.75">
      <c r="A101" s="294">
        <v>3</v>
      </c>
      <c r="B101" s="353" t="s">
        <v>285</v>
      </c>
      <c r="C101" s="128" t="s">
        <v>284</v>
      </c>
      <c r="D101" s="297" t="s">
        <v>338</v>
      </c>
      <c r="E101" s="193">
        <v>0.74202952</v>
      </c>
      <c r="F101" s="133">
        <v>0</v>
      </c>
      <c r="G101" s="133">
        <v>0.81140534</v>
      </c>
      <c r="H101" s="192">
        <v>0</v>
      </c>
      <c r="I101" s="192">
        <v>1.5534348599999999</v>
      </c>
      <c r="J101" s="192">
        <v>0.466181</v>
      </c>
      <c r="K101" s="192">
        <v>0</v>
      </c>
      <c r="L101" s="192">
        <v>0.49782134</v>
      </c>
      <c r="M101" s="192">
        <v>0</v>
      </c>
      <c r="N101" s="192">
        <v>0.96400234</v>
      </c>
      <c r="O101" s="133">
        <v>1.07981853</v>
      </c>
      <c r="P101" s="133">
        <v>1.24764941</v>
      </c>
      <c r="Q101" s="133">
        <v>1.46554943</v>
      </c>
      <c r="R101" s="163">
        <v>1.784672</v>
      </c>
      <c r="S101" s="398"/>
      <c r="T101" s="365"/>
      <c r="U101" s="364"/>
      <c r="V101" s="365"/>
      <c r="W101" s="364"/>
      <c r="X101" s="242"/>
      <c r="Y101" s="300"/>
      <c r="Z101" s="242"/>
      <c r="AA101" s="300"/>
      <c r="AB101" s="242"/>
      <c r="AC101" s="300"/>
      <c r="AD101" s="114"/>
      <c r="AE101" s="301"/>
      <c r="AF101" s="114"/>
      <c r="AG101" s="301"/>
      <c r="AH101" s="301"/>
      <c r="AI101" s="114"/>
      <c r="AJ101" s="114"/>
      <c r="AK101" s="114"/>
    </row>
    <row r="102" spans="1:37" s="323" customFormat="1" ht="12.75">
      <c r="A102" s="315"/>
      <c r="B102" s="366" t="s">
        <v>236</v>
      </c>
      <c r="C102" s="142" t="s">
        <v>286</v>
      </c>
      <c r="D102" s="317" t="s">
        <v>339</v>
      </c>
      <c r="E102" s="420">
        <v>0.42674586999999997</v>
      </c>
      <c r="F102" s="172">
        <v>0</v>
      </c>
      <c r="G102" s="172">
        <v>0.43235002</v>
      </c>
      <c r="H102" s="361">
        <v>0</v>
      </c>
      <c r="I102" s="361">
        <v>0.85909589</v>
      </c>
      <c r="J102" s="361">
        <v>0.41725739</v>
      </c>
      <c r="K102" s="361">
        <v>0</v>
      </c>
      <c r="L102" s="361">
        <v>0.41035074</v>
      </c>
      <c r="M102" s="361">
        <v>0</v>
      </c>
      <c r="N102" s="361">
        <v>0.82760813</v>
      </c>
      <c r="O102" s="172">
        <v>0.76467871</v>
      </c>
      <c r="P102" s="172">
        <v>0.71425366</v>
      </c>
      <c r="Q102" s="172">
        <v>0.65489982</v>
      </c>
      <c r="R102" s="171">
        <v>0.58521531</v>
      </c>
      <c r="S102" s="398"/>
      <c r="T102" s="365"/>
      <c r="U102" s="364"/>
      <c r="V102" s="365"/>
      <c r="W102" s="364"/>
      <c r="X102" s="319"/>
      <c r="Y102" s="320"/>
      <c r="Z102" s="319"/>
      <c r="AA102" s="320"/>
      <c r="AB102" s="319"/>
      <c r="AC102" s="320"/>
      <c r="AD102" s="321"/>
      <c r="AE102" s="322"/>
      <c r="AF102" s="321"/>
      <c r="AG102" s="322"/>
      <c r="AH102" s="322"/>
      <c r="AI102" s="321"/>
      <c r="AJ102" s="321"/>
      <c r="AK102" s="321"/>
    </row>
    <row r="103" spans="1:37" s="110" customFormat="1" ht="12.75">
      <c r="A103" s="294"/>
      <c r="B103" s="353"/>
      <c r="C103" s="128"/>
      <c r="D103" s="297" t="s">
        <v>337</v>
      </c>
      <c r="E103" s="415">
        <v>0</v>
      </c>
      <c r="F103" s="298">
        <v>0</v>
      </c>
      <c r="G103" s="298">
        <v>0</v>
      </c>
      <c r="H103" s="298">
        <v>0</v>
      </c>
      <c r="I103" s="298">
        <v>0</v>
      </c>
      <c r="J103" s="298">
        <v>0</v>
      </c>
      <c r="K103" s="298">
        <v>0</v>
      </c>
      <c r="L103" s="298">
        <v>0</v>
      </c>
      <c r="M103" s="298">
        <v>0</v>
      </c>
      <c r="N103" s="298">
        <v>0</v>
      </c>
      <c r="O103" s="298"/>
      <c r="P103" s="298"/>
      <c r="Q103" s="298"/>
      <c r="R103" s="129"/>
      <c r="S103" s="299"/>
      <c r="T103" s="242"/>
      <c r="U103" s="300"/>
      <c r="V103" s="242"/>
      <c r="W103" s="300"/>
      <c r="X103" s="242"/>
      <c r="Y103" s="300"/>
      <c r="Z103" s="242"/>
      <c r="AA103" s="300"/>
      <c r="AB103" s="242"/>
      <c r="AC103" s="300"/>
      <c r="AD103" s="114"/>
      <c r="AE103" s="301"/>
      <c r="AF103" s="114"/>
      <c r="AG103" s="301"/>
      <c r="AH103" s="301"/>
      <c r="AI103" s="114"/>
      <c r="AJ103" s="114"/>
      <c r="AK103" s="114"/>
    </row>
    <row r="104" spans="1:37" s="110" customFormat="1" ht="12.75">
      <c r="A104" s="294">
        <v>4</v>
      </c>
      <c r="B104" s="440" t="s">
        <v>230</v>
      </c>
      <c r="C104" s="128" t="s">
        <v>231</v>
      </c>
      <c r="D104" s="297" t="s">
        <v>338</v>
      </c>
      <c r="E104" s="193">
        <v>0</v>
      </c>
      <c r="F104" s="133">
        <v>0.26445975</v>
      </c>
      <c r="G104" s="133">
        <v>0</v>
      </c>
      <c r="H104" s="192">
        <v>0.26445975</v>
      </c>
      <c r="I104" s="192">
        <v>0.5289195</v>
      </c>
      <c r="J104" s="192">
        <v>0</v>
      </c>
      <c r="K104" s="192">
        <v>0.26445975</v>
      </c>
      <c r="L104" s="192">
        <v>0</v>
      </c>
      <c r="M104" s="192">
        <v>0.15549632</v>
      </c>
      <c r="N104" s="192">
        <v>0.41995607</v>
      </c>
      <c r="O104" s="133"/>
      <c r="P104" s="133"/>
      <c r="Q104" s="133"/>
      <c r="R104" s="129"/>
      <c r="S104" s="299"/>
      <c r="T104" s="242"/>
      <c r="U104" s="300"/>
      <c r="V104" s="242"/>
      <c r="W104" s="300"/>
      <c r="X104" s="242"/>
      <c r="Y104" s="300"/>
      <c r="Z104" s="242"/>
      <c r="AA104" s="300"/>
      <c r="AB104" s="242"/>
      <c r="AC104" s="300"/>
      <c r="AD104" s="114"/>
      <c r="AE104" s="301"/>
      <c r="AF104" s="114"/>
      <c r="AG104" s="301"/>
      <c r="AH104" s="301"/>
      <c r="AI104" s="114"/>
      <c r="AJ104" s="114"/>
      <c r="AK104" s="114"/>
    </row>
    <row r="105" spans="1:37" s="110" customFormat="1" ht="12.75">
      <c r="A105" s="294"/>
      <c r="B105" s="353" t="s">
        <v>232</v>
      </c>
      <c r="C105" s="128" t="s">
        <v>233</v>
      </c>
      <c r="D105" s="303" t="s">
        <v>339</v>
      </c>
      <c r="E105" s="420">
        <v>0</v>
      </c>
      <c r="F105" s="172">
        <v>0.02998183</v>
      </c>
      <c r="G105" s="172">
        <v>0</v>
      </c>
      <c r="H105" s="361">
        <v>0.00578838</v>
      </c>
      <c r="I105" s="361">
        <v>0.035770210000000004</v>
      </c>
      <c r="J105" s="361">
        <v>0</v>
      </c>
      <c r="K105" s="361">
        <v>0.00373586</v>
      </c>
      <c r="L105" s="361">
        <v>0</v>
      </c>
      <c r="M105" s="361">
        <v>0.00138327</v>
      </c>
      <c r="N105" s="361">
        <v>0.00511913</v>
      </c>
      <c r="O105" s="172"/>
      <c r="P105" s="172"/>
      <c r="Q105" s="172"/>
      <c r="R105" s="129"/>
      <c r="S105" s="299"/>
      <c r="T105" s="242"/>
      <c r="U105" s="300"/>
      <c r="V105" s="242"/>
      <c r="W105" s="300"/>
      <c r="X105" s="242"/>
      <c r="Y105" s="300"/>
      <c r="Z105" s="242"/>
      <c r="AA105" s="300"/>
      <c r="AB105" s="242"/>
      <c r="AC105" s="300"/>
      <c r="AD105" s="114"/>
      <c r="AE105" s="301"/>
      <c r="AF105" s="114"/>
      <c r="AG105" s="301"/>
      <c r="AH105" s="301"/>
      <c r="AI105" s="114"/>
      <c r="AJ105" s="114"/>
      <c r="AK105" s="114"/>
    </row>
    <row r="106" spans="1:37" s="292" customFormat="1" ht="12.75">
      <c r="A106" s="305"/>
      <c r="B106" s="374"/>
      <c r="C106" s="306"/>
      <c r="D106" s="284" t="s">
        <v>337</v>
      </c>
      <c r="E106" s="415">
        <v>0</v>
      </c>
      <c r="F106" s="298">
        <v>0</v>
      </c>
      <c r="G106" s="298">
        <v>0</v>
      </c>
      <c r="H106" s="298">
        <v>0</v>
      </c>
      <c r="I106" s="298">
        <v>0</v>
      </c>
      <c r="J106" s="298">
        <v>0</v>
      </c>
      <c r="K106" s="298">
        <v>0</v>
      </c>
      <c r="L106" s="298">
        <v>0</v>
      </c>
      <c r="M106" s="298">
        <v>0</v>
      </c>
      <c r="N106" s="298">
        <v>0</v>
      </c>
      <c r="O106" s="298"/>
      <c r="P106" s="298"/>
      <c r="Q106" s="298"/>
      <c r="R106" s="158"/>
      <c r="S106" s="331"/>
      <c r="T106" s="332"/>
      <c r="U106" s="333"/>
      <c r="V106" s="332"/>
      <c r="W106" s="333"/>
      <c r="X106" s="332"/>
      <c r="Y106" s="333"/>
      <c r="Z106" s="332"/>
      <c r="AA106" s="333"/>
      <c r="AB106" s="332"/>
      <c r="AC106" s="333"/>
      <c r="AD106" s="131"/>
      <c r="AE106" s="334"/>
      <c r="AF106" s="131"/>
      <c r="AG106" s="334"/>
      <c r="AH106" s="334"/>
      <c r="AI106" s="131"/>
      <c r="AJ106" s="131"/>
      <c r="AK106" s="131"/>
    </row>
    <row r="107" spans="1:37" s="110" customFormat="1" ht="12.75">
      <c r="A107" s="294">
        <v>10</v>
      </c>
      <c r="B107" s="440" t="s">
        <v>230</v>
      </c>
      <c r="C107" s="128" t="s">
        <v>287</v>
      </c>
      <c r="D107" s="297" t="s">
        <v>338</v>
      </c>
      <c r="E107" s="193">
        <v>0</v>
      </c>
      <c r="F107" s="133">
        <v>0</v>
      </c>
      <c r="G107" s="133">
        <v>0</v>
      </c>
      <c r="H107" s="192">
        <v>0.38828653999999996</v>
      </c>
      <c r="I107" s="192">
        <v>0.38828653999999996</v>
      </c>
      <c r="J107" s="192">
        <v>0</v>
      </c>
      <c r="K107" s="192">
        <v>0</v>
      </c>
      <c r="L107" s="192">
        <v>0</v>
      </c>
      <c r="M107" s="192">
        <v>0.38828653999999996</v>
      </c>
      <c r="N107" s="192">
        <v>0.38828653999999996</v>
      </c>
      <c r="O107" s="133">
        <v>0.38828654</v>
      </c>
      <c r="P107" s="133">
        <v>0.38828654</v>
      </c>
      <c r="Q107" s="133">
        <v>0.38828654</v>
      </c>
      <c r="R107" s="163">
        <v>0.38828654</v>
      </c>
      <c r="S107" s="441"/>
      <c r="T107" s="382"/>
      <c r="U107" s="386"/>
      <c r="V107" s="382"/>
      <c r="W107" s="386"/>
      <c r="X107" s="382"/>
      <c r="Y107" s="386"/>
      <c r="Z107" s="382"/>
      <c r="AA107" s="386"/>
      <c r="AB107" s="382"/>
      <c r="AC107" s="386"/>
      <c r="AD107" s="382">
        <v>0.38828654</v>
      </c>
      <c r="AE107" s="386">
        <v>0.38828654</v>
      </c>
      <c r="AF107" s="382">
        <v>0.38828654</v>
      </c>
      <c r="AG107" s="386">
        <v>0.38828654</v>
      </c>
      <c r="AH107" s="364">
        <v>0.38828643</v>
      </c>
      <c r="AI107" s="114"/>
      <c r="AJ107" s="114"/>
      <c r="AK107" s="114"/>
    </row>
    <row r="108" spans="1:37" s="323" customFormat="1" ht="12.75">
      <c r="A108" s="315"/>
      <c r="B108" s="366" t="s">
        <v>288</v>
      </c>
      <c r="C108" s="142" t="s">
        <v>233</v>
      </c>
      <c r="D108" s="317" t="s">
        <v>339</v>
      </c>
      <c r="E108" s="420">
        <v>0</v>
      </c>
      <c r="F108" s="172">
        <v>0</v>
      </c>
      <c r="G108" s="172">
        <v>0</v>
      </c>
      <c r="H108" s="361">
        <v>0.23297192</v>
      </c>
      <c r="I108" s="361">
        <v>0.23297192</v>
      </c>
      <c r="J108" s="361">
        <v>0</v>
      </c>
      <c r="K108" s="361">
        <v>0</v>
      </c>
      <c r="L108" s="361">
        <v>0</v>
      </c>
      <c r="M108" s="361">
        <v>0.22132332999999998</v>
      </c>
      <c r="N108" s="361">
        <v>0.22132332999999998</v>
      </c>
      <c r="O108" s="172">
        <v>0.20967473</v>
      </c>
      <c r="P108" s="172">
        <v>0.19802613</v>
      </c>
      <c r="Q108" s="172">
        <v>0.18637754</v>
      </c>
      <c r="R108" s="171">
        <v>0.17472894</v>
      </c>
      <c r="S108" s="398"/>
      <c r="T108" s="365"/>
      <c r="U108" s="364"/>
      <c r="V108" s="365"/>
      <c r="W108" s="364"/>
      <c r="X108" s="365"/>
      <c r="Y108" s="364"/>
      <c r="Z108" s="365"/>
      <c r="AA108" s="364"/>
      <c r="AB108" s="365"/>
      <c r="AC108" s="364"/>
      <c r="AD108" s="365">
        <v>0.05824298</v>
      </c>
      <c r="AE108" s="364">
        <v>0.04659438</v>
      </c>
      <c r="AF108" s="365">
        <v>0.03494579</v>
      </c>
      <c r="AG108" s="364">
        <v>0.02329719</v>
      </c>
      <c r="AH108" s="364">
        <v>0.0116486</v>
      </c>
      <c r="AI108" s="321"/>
      <c r="AJ108" s="321"/>
      <c r="AK108" s="321"/>
    </row>
    <row r="109" spans="1:37" ht="12.75">
      <c r="A109" s="294"/>
      <c r="B109" s="353"/>
      <c r="C109" s="128"/>
      <c r="D109" s="297" t="s">
        <v>337</v>
      </c>
      <c r="E109" s="415">
        <v>0</v>
      </c>
      <c r="F109" s="298">
        <v>0</v>
      </c>
      <c r="G109" s="298">
        <v>0</v>
      </c>
      <c r="H109" s="298">
        <v>0</v>
      </c>
      <c r="I109" s="298">
        <v>0</v>
      </c>
      <c r="J109" s="298">
        <v>0</v>
      </c>
      <c r="K109" s="298">
        <v>0</v>
      </c>
      <c r="L109" s="298">
        <v>0</v>
      </c>
      <c r="M109" s="298">
        <v>0</v>
      </c>
      <c r="N109" s="298">
        <v>0</v>
      </c>
      <c r="O109" s="298"/>
      <c r="P109" s="298"/>
      <c r="Q109" s="298"/>
      <c r="R109" s="129"/>
      <c r="S109" s="299"/>
      <c r="T109" s="242"/>
      <c r="U109" s="300"/>
      <c r="V109" s="242"/>
      <c r="W109" s="300"/>
      <c r="X109" s="242"/>
      <c r="Y109" s="300"/>
      <c r="Z109" s="242"/>
      <c r="AA109" s="300"/>
      <c r="AB109" s="242"/>
      <c r="AC109" s="300"/>
      <c r="AD109" s="114"/>
      <c r="AE109" s="301"/>
      <c r="AF109" s="114"/>
      <c r="AG109" s="301"/>
      <c r="AH109" s="301"/>
      <c r="AI109" s="231"/>
      <c r="AJ109" s="231"/>
      <c r="AK109" s="231"/>
    </row>
    <row r="110" spans="1:37" ht="12.75">
      <c r="A110" s="294">
        <v>11</v>
      </c>
      <c r="B110" s="353" t="s">
        <v>289</v>
      </c>
      <c r="C110" s="128" t="s">
        <v>235</v>
      </c>
      <c r="D110" s="297" t="s">
        <v>338</v>
      </c>
      <c r="E110" s="193">
        <v>0.14967219</v>
      </c>
      <c r="F110" s="133">
        <v>0</v>
      </c>
      <c r="G110" s="133">
        <v>0.165057025</v>
      </c>
      <c r="H110" s="192">
        <v>0</v>
      </c>
      <c r="I110" s="192">
        <v>0.314729215</v>
      </c>
      <c r="J110" s="192">
        <v>0.17108113</v>
      </c>
      <c r="K110" s="192">
        <v>0</v>
      </c>
      <c r="L110" s="192">
        <v>0.17108113</v>
      </c>
      <c r="M110" s="192">
        <v>0</v>
      </c>
      <c r="N110" s="192">
        <v>0.34216226</v>
      </c>
      <c r="O110" s="133">
        <v>0.34216226</v>
      </c>
      <c r="P110" s="133">
        <v>0.34216226</v>
      </c>
      <c r="Q110" s="133">
        <v>0.34216226</v>
      </c>
      <c r="R110" s="163">
        <v>0.34216226</v>
      </c>
      <c r="S110" s="441"/>
      <c r="T110" s="382"/>
      <c r="U110" s="386"/>
      <c r="V110" s="382"/>
      <c r="W110" s="386"/>
      <c r="X110" s="365"/>
      <c r="Y110" s="300"/>
      <c r="Z110" s="242"/>
      <c r="AA110" s="300"/>
      <c r="AB110" s="242"/>
      <c r="AC110" s="300"/>
      <c r="AD110" s="114"/>
      <c r="AE110" s="301"/>
      <c r="AF110" s="114"/>
      <c r="AG110" s="301"/>
      <c r="AH110" s="301"/>
      <c r="AI110" s="231"/>
      <c r="AJ110" s="231"/>
      <c r="AK110" s="231"/>
    </row>
    <row r="111" spans="1:37" ht="12.75">
      <c r="A111" s="294"/>
      <c r="B111" s="353" t="s">
        <v>236</v>
      </c>
      <c r="C111" s="128" t="s">
        <v>290</v>
      </c>
      <c r="D111" s="303" t="s">
        <v>339</v>
      </c>
      <c r="E111" s="420">
        <v>0.07869422</v>
      </c>
      <c r="F111" s="172">
        <v>0</v>
      </c>
      <c r="G111" s="172">
        <v>0.06856674</v>
      </c>
      <c r="H111" s="361">
        <v>0</v>
      </c>
      <c r="I111" s="361">
        <v>0.14726096</v>
      </c>
      <c r="J111" s="361">
        <v>0.06791395</v>
      </c>
      <c r="K111" s="361">
        <v>0</v>
      </c>
      <c r="L111" s="361">
        <v>0.06314776</v>
      </c>
      <c r="M111" s="361">
        <v>0</v>
      </c>
      <c r="N111" s="361">
        <v>0.13106171</v>
      </c>
      <c r="O111" s="172">
        <v>0.11517243</v>
      </c>
      <c r="P111" s="172">
        <v>0.09966097</v>
      </c>
      <c r="Q111" s="172">
        <v>0.08402415</v>
      </c>
      <c r="R111" s="163">
        <v>0.06845053</v>
      </c>
      <c r="S111" s="442"/>
      <c r="T111" s="384"/>
      <c r="U111" s="385"/>
      <c r="V111" s="384"/>
      <c r="W111" s="385"/>
      <c r="X111" s="384"/>
      <c r="Y111" s="300"/>
      <c r="Z111" s="242"/>
      <c r="AA111" s="300"/>
      <c r="AB111" s="242"/>
      <c r="AC111" s="300"/>
      <c r="AD111" s="114"/>
      <c r="AE111" s="301"/>
      <c r="AF111" s="114"/>
      <c r="AG111" s="301"/>
      <c r="AH111" s="301"/>
      <c r="AI111" s="231"/>
      <c r="AJ111" s="231"/>
      <c r="AK111" s="231"/>
    </row>
    <row r="112" spans="1:37" s="292" customFormat="1" ht="12.75">
      <c r="A112" s="305"/>
      <c r="B112" s="369"/>
      <c r="C112" s="127"/>
      <c r="D112" s="284" t="s">
        <v>337</v>
      </c>
      <c r="E112" s="415">
        <v>0</v>
      </c>
      <c r="F112" s="298">
        <v>0</v>
      </c>
      <c r="G112" s="298">
        <v>0</v>
      </c>
      <c r="H112" s="298">
        <v>0</v>
      </c>
      <c r="I112" s="298">
        <v>0</v>
      </c>
      <c r="J112" s="298">
        <v>0</v>
      </c>
      <c r="K112" s="298">
        <v>0</v>
      </c>
      <c r="L112" s="298">
        <v>0</v>
      </c>
      <c r="M112" s="298">
        <v>0</v>
      </c>
      <c r="N112" s="298">
        <v>0</v>
      </c>
      <c r="O112" s="298"/>
      <c r="P112" s="298"/>
      <c r="Q112" s="298"/>
      <c r="R112" s="158"/>
      <c r="S112" s="331"/>
      <c r="T112" s="332"/>
      <c r="U112" s="333"/>
      <c r="V112" s="332"/>
      <c r="W112" s="333"/>
      <c r="X112" s="332"/>
      <c r="Y112" s="333"/>
      <c r="Z112" s="332"/>
      <c r="AA112" s="333"/>
      <c r="AB112" s="332"/>
      <c r="AC112" s="333"/>
      <c r="AD112" s="131"/>
      <c r="AE112" s="334"/>
      <c r="AF112" s="131"/>
      <c r="AG112" s="334"/>
      <c r="AH112" s="334"/>
      <c r="AI112" s="131"/>
      <c r="AJ112" s="131"/>
      <c r="AK112" s="131"/>
    </row>
    <row r="113" spans="1:37" s="110" customFormat="1" ht="12.75">
      <c r="A113" s="294" t="s">
        <v>291</v>
      </c>
      <c r="B113" s="353" t="s">
        <v>234</v>
      </c>
      <c r="C113" s="353" t="s">
        <v>235</v>
      </c>
      <c r="D113" s="297" t="s">
        <v>338</v>
      </c>
      <c r="E113" s="193">
        <v>0.415</v>
      </c>
      <c r="F113" s="133">
        <v>0.72954852</v>
      </c>
      <c r="G113" s="133">
        <v>0.415</v>
      </c>
      <c r="H113" s="192">
        <v>0.86596809</v>
      </c>
      <c r="I113" s="192">
        <v>2.42551661</v>
      </c>
      <c r="J113" s="192">
        <v>0.415</v>
      </c>
      <c r="K113" s="192">
        <v>0.86596809</v>
      </c>
      <c r="L113" s="192">
        <v>0.415</v>
      </c>
      <c r="M113" s="192">
        <v>0.86596809</v>
      </c>
      <c r="N113" s="192">
        <v>2.56193618</v>
      </c>
      <c r="O113" s="133">
        <v>3.80714592</v>
      </c>
      <c r="P113" s="133">
        <v>2.35357294</v>
      </c>
      <c r="Q113" s="133">
        <v>2.35357296</v>
      </c>
      <c r="R113" s="133">
        <v>2.35357296</v>
      </c>
      <c r="S113" s="443"/>
      <c r="T113" s="242"/>
      <c r="U113" s="300"/>
      <c r="V113" s="242"/>
      <c r="W113" s="300"/>
      <c r="X113" s="242"/>
      <c r="Y113" s="300"/>
      <c r="Z113" s="242"/>
      <c r="AA113" s="300"/>
      <c r="AB113" s="242"/>
      <c r="AC113" s="300"/>
      <c r="AD113" s="114"/>
      <c r="AE113" s="301"/>
      <c r="AF113" s="114"/>
      <c r="AG113" s="301"/>
      <c r="AH113" s="301"/>
      <c r="AI113" s="114"/>
      <c r="AJ113" s="114"/>
      <c r="AK113" s="114"/>
    </row>
    <row r="114" spans="1:37" s="323" customFormat="1" ht="12.75">
      <c r="A114" s="315"/>
      <c r="B114" s="366" t="s">
        <v>236</v>
      </c>
      <c r="C114" s="142" t="s">
        <v>292</v>
      </c>
      <c r="D114" s="317" t="s">
        <v>339</v>
      </c>
      <c r="E114" s="420">
        <v>0.07986594</v>
      </c>
      <c r="F114" s="172">
        <v>0.33446215999999995</v>
      </c>
      <c r="G114" s="172">
        <v>0.05531616</v>
      </c>
      <c r="H114" s="361">
        <v>0.33636042</v>
      </c>
      <c r="I114" s="361">
        <v>0.80600468</v>
      </c>
      <c r="J114" s="361">
        <v>0.04372543</v>
      </c>
      <c r="K114" s="361">
        <v>0.31579265999999995</v>
      </c>
      <c r="L114" s="361">
        <v>0.0446807</v>
      </c>
      <c r="M114" s="361">
        <v>0.29585778999999995</v>
      </c>
      <c r="N114" s="361">
        <v>0.7000565799999999</v>
      </c>
      <c r="O114" s="172">
        <v>0.599917</v>
      </c>
      <c r="P114" s="172">
        <v>0.467505</v>
      </c>
      <c r="Q114" s="172">
        <v>0.386006</v>
      </c>
      <c r="R114" s="172">
        <v>0.304728</v>
      </c>
      <c r="S114" s="399"/>
      <c r="T114" s="319"/>
      <c r="U114" s="320"/>
      <c r="V114" s="319"/>
      <c r="W114" s="320"/>
      <c r="X114" s="319"/>
      <c r="Y114" s="320"/>
      <c r="Z114" s="370"/>
      <c r="AA114" s="320"/>
      <c r="AB114" s="319"/>
      <c r="AC114" s="320"/>
      <c r="AD114" s="321"/>
      <c r="AE114" s="322"/>
      <c r="AF114" s="321"/>
      <c r="AG114" s="322"/>
      <c r="AH114" s="322"/>
      <c r="AI114" s="321"/>
      <c r="AJ114" s="321"/>
      <c r="AK114" s="321"/>
    </row>
    <row r="115" spans="1:37" s="110" customFormat="1" ht="12.75">
      <c r="A115" s="294"/>
      <c r="B115" s="353"/>
      <c r="C115" s="128"/>
      <c r="D115" s="297" t="s">
        <v>337</v>
      </c>
      <c r="E115" s="415">
        <v>0</v>
      </c>
      <c r="F115" s="298">
        <v>0</v>
      </c>
      <c r="G115" s="298">
        <v>0</v>
      </c>
      <c r="H115" s="298">
        <v>0</v>
      </c>
      <c r="I115" s="298">
        <v>0</v>
      </c>
      <c r="J115" s="298">
        <v>0</v>
      </c>
      <c r="K115" s="298">
        <v>0</v>
      </c>
      <c r="L115" s="298">
        <v>0</v>
      </c>
      <c r="M115" s="298">
        <v>0</v>
      </c>
      <c r="N115" s="298">
        <v>0</v>
      </c>
      <c r="O115" s="298"/>
      <c r="P115" s="298"/>
      <c r="Q115" s="298"/>
      <c r="R115" s="129"/>
      <c r="S115" s="299"/>
      <c r="T115" s="242"/>
      <c r="U115" s="300"/>
      <c r="V115" s="242"/>
      <c r="W115" s="300"/>
      <c r="X115" s="242"/>
      <c r="Y115" s="300"/>
      <c r="Z115" s="242"/>
      <c r="AA115" s="300"/>
      <c r="AB115" s="242"/>
      <c r="AC115" s="300"/>
      <c r="AD115" s="114"/>
      <c r="AE115" s="301"/>
      <c r="AF115" s="114"/>
      <c r="AG115" s="301"/>
      <c r="AH115" s="301"/>
      <c r="AI115" s="114"/>
      <c r="AJ115" s="114"/>
      <c r="AK115" s="114"/>
    </row>
    <row r="116" spans="1:37" s="110" customFormat="1" ht="12.75">
      <c r="A116" s="294">
        <v>15</v>
      </c>
      <c r="B116" s="353" t="s">
        <v>293</v>
      </c>
      <c r="C116" s="128" t="s">
        <v>294</v>
      </c>
      <c r="D116" s="297" t="s">
        <v>338</v>
      </c>
      <c r="E116" s="193">
        <v>0.41443268</v>
      </c>
      <c r="F116" s="133">
        <v>0</v>
      </c>
      <c r="G116" s="133">
        <v>0.41443268</v>
      </c>
      <c r="H116" s="192">
        <v>0</v>
      </c>
      <c r="I116" s="192">
        <v>0.82886536</v>
      </c>
      <c r="J116" s="192">
        <v>0.41443268</v>
      </c>
      <c r="K116" s="192">
        <v>0</v>
      </c>
      <c r="L116" s="192">
        <v>0.41443268</v>
      </c>
      <c r="M116" s="192">
        <v>0</v>
      </c>
      <c r="N116" s="192">
        <v>0.82886536</v>
      </c>
      <c r="O116" s="133">
        <v>0.828865</v>
      </c>
      <c r="P116" s="133">
        <v>0.828865</v>
      </c>
      <c r="Q116" s="133">
        <v>0.828865</v>
      </c>
      <c r="R116" s="163">
        <v>0.828865</v>
      </c>
      <c r="S116" s="379"/>
      <c r="T116" s="365"/>
      <c r="U116" s="364"/>
      <c r="V116" s="242"/>
      <c r="W116" s="300"/>
      <c r="X116" s="242"/>
      <c r="Y116" s="300"/>
      <c r="Z116" s="242"/>
      <c r="AA116" s="300"/>
      <c r="AB116" s="242"/>
      <c r="AC116" s="300"/>
      <c r="AD116" s="114"/>
      <c r="AE116" s="301"/>
      <c r="AF116" s="114"/>
      <c r="AG116" s="301"/>
      <c r="AH116" s="301"/>
      <c r="AI116" s="114"/>
      <c r="AJ116" s="114"/>
      <c r="AK116" s="114"/>
    </row>
    <row r="117" spans="1:37" s="110" customFormat="1" ht="12.75">
      <c r="A117" s="294"/>
      <c r="B117" s="128" t="s">
        <v>295</v>
      </c>
      <c r="C117" s="128" t="s">
        <v>296</v>
      </c>
      <c r="D117" s="303" t="s">
        <v>339</v>
      </c>
      <c r="E117" s="420">
        <v>0.08143994</v>
      </c>
      <c r="F117" s="172">
        <v>0</v>
      </c>
      <c r="G117" s="172">
        <v>0.06338541</v>
      </c>
      <c r="H117" s="361">
        <v>0</v>
      </c>
      <c r="I117" s="361">
        <v>0.14482535000000002</v>
      </c>
      <c r="J117" s="361">
        <v>0.05876461</v>
      </c>
      <c r="K117" s="361">
        <v>0</v>
      </c>
      <c r="L117" s="361">
        <v>0.05024259</v>
      </c>
      <c r="M117" s="361">
        <v>0</v>
      </c>
      <c r="N117" s="361">
        <v>0.1090072</v>
      </c>
      <c r="O117" s="172">
        <v>0.087083</v>
      </c>
      <c r="P117" s="172">
        <v>0.069064</v>
      </c>
      <c r="Q117" s="172">
        <v>0.050217</v>
      </c>
      <c r="R117" s="163">
        <v>0.032072</v>
      </c>
      <c r="S117" s="442"/>
      <c r="T117" s="384"/>
      <c r="U117" s="385"/>
      <c r="V117" s="242"/>
      <c r="W117" s="300"/>
      <c r="X117" s="242"/>
      <c r="Y117" s="300"/>
      <c r="Z117" s="242"/>
      <c r="AA117" s="300"/>
      <c r="AB117" s="242"/>
      <c r="AC117" s="300"/>
      <c r="AD117" s="114"/>
      <c r="AE117" s="301"/>
      <c r="AF117" s="114"/>
      <c r="AG117" s="301"/>
      <c r="AH117" s="301"/>
      <c r="AI117" s="114"/>
      <c r="AJ117" s="114"/>
      <c r="AK117" s="114"/>
    </row>
    <row r="118" spans="1:37" s="292" customFormat="1" ht="12.75">
      <c r="A118" s="305"/>
      <c r="B118" s="127"/>
      <c r="C118" s="127"/>
      <c r="D118" s="284" t="s">
        <v>337</v>
      </c>
      <c r="E118" s="415">
        <v>0</v>
      </c>
      <c r="F118" s="298">
        <v>0</v>
      </c>
      <c r="G118" s="298">
        <v>0</v>
      </c>
      <c r="H118" s="298">
        <v>0</v>
      </c>
      <c r="I118" s="298">
        <v>0</v>
      </c>
      <c r="J118" s="298">
        <v>0</v>
      </c>
      <c r="K118" s="298">
        <v>0</v>
      </c>
      <c r="L118" s="298">
        <v>0</v>
      </c>
      <c r="M118" s="298">
        <v>0</v>
      </c>
      <c r="N118" s="298">
        <v>0</v>
      </c>
      <c r="O118" s="298"/>
      <c r="P118" s="298"/>
      <c r="Q118" s="298"/>
      <c r="R118" s="158"/>
      <c r="S118" s="331"/>
      <c r="T118" s="332"/>
      <c r="U118" s="333"/>
      <c r="V118" s="332"/>
      <c r="W118" s="333"/>
      <c r="X118" s="332"/>
      <c r="Y118" s="333"/>
      <c r="Z118" s="332"/>
      <c r="AA118" s="333"/>
      <c r="AB118" s="332"/>
      <c r="AC118" s="333"/>
      <c r="AD118" s="131"/>
      <c r="AE118" s="334"/>
      <c r="AF118" s="131"/>
      <c r="AG118" s="334"/>
      <c r="AH118" s="334"/>
      <c r="AI118" s="131"/>
      <c r="AJ118" s="131"/>
      <c r="AK118" s="131"/>
    </row>
    <row r="119" spans="1:37" s="110" customFormat="1" ht="12.75">
      <c r="A119" s="294">
        <v>19</v>
      </c>
      <c r="B119" s="353" t="s">
        <v>297</v>
      </c>
      <c r="C119" s="128" t="s">
        <v>284</v>
      </c>
      <c r="D119" s="297" t="s">
        <v>338</v>
      </c>
      <c r="E119" s="193">
        <v>0</v>
      </c>
      <c r="F119" s="133">
        <v>0.57023311</v>
      </c>
      <c r="G119" s="133">
        <v>0</v>
      </c>
      <c r="H119" s="192">
        <v>0.5883203499999999</v>
      </c>
      <c r="I119" s="192">
        <v>1.1585534599999998</v>
      </c>
      <c r="J119" s="192">
        <v>0</v>
      </c>
      <c r="K119" s="192">
        <v>0.5883203499999999</v>
      </c>
      <c r="L119" s="192">
        <v>0</v>
      </c>
      <c r="M119" s="192">
        <v>0.5883203499999999</v>
      </c>
      <c r="N119" s="192">
        <v>1.1766406999999999</v>
      </c>
      <c r="O119" s="133">
        <v>1.17664</v>
      </c>
      <c r="P119" s="133">
        <v>1.17664</v>
      </c>
      <c r="Q119" s="133">
        <v>1.17664</v>
      </c>
      <c r="R119" s="298">
        <v>1.17664</v>
      </c>
      <c r="S119" s="379"/>
      <c r="T119" s="382"/>
      <c r="U119" s="386"/>
      <c r="V119" s="382"/>
      <c r="W119" s="386"/>
      <c r="X119" s="365"/>
      <c r="Y119" s="300"/>
      <c r="Z119" s="242"/>
      <c r="AA119" s="300"/>
      <c r="AB119" s="242"/>
      <c r="AC119" s="300"/>
      <c r="AD119" s="114"/>
      <c r="AE119" s="301"/>
      <c r="AF119" s="114"/>
      <c r="AG119" s="301"/>
      <c r="AH119" s="301"/>
      <c r="AI119" s="114"/>
      <c r="AJ119" s="114"/>
      <c r="AK119" s="114"/>
    </row>
    <row r="120" spans="1:37" s="323" customFormat="1" ht="12.75">
      <c r="A120" s="315"/>
      <c r="B120" s="366" t="s">
        <v>236</v>
      </c>
      <c r="C120" s="142" t="s">
        <v>298</v>
      </c>
      <c r="D120" s="317" t="s">
        <v>339</v>
      </c>
      <c r="E120" s="420">
        <v>0</v>
      </c>
      <c r="F120" s="172">
        <v>0.26308716</v>
      </c>
      <c r="G120" s="172">
        <v>0</v>
      </c>
      <c r="H120" s="361">
        <v>0.24835734</v>
      </c>
      <c r="I120" s="361">
        <v>0.5114445</v>
      </c>
      <c r="J120" s="361">
        <v>0</v>
      </c>
      <c r="K120" s="361">
        <v>0.23153681</v>
      </c>
      <c r="L120" s="361">
        <v>0</v>
      </c>
      <c r="M120" s="361">
        <v>0.22005407000000002</v>
      </c>
      <c r="N120" s="361">
        <v>0.45159088000000003</v>
      </c>
      <c r="O120" s="172">
        <v>0.396204</v>
      </c>
      <c r="P120" s="172">
        <v>0.341442</v>
      </c>
      <c r="Q120" s="172">
        <v>0.286493</v>
      </c>
      <c r="R120" s="171">
        <v>0.231694</v>
      </c>
      <c r="S120" s="398"/>
      <c r="T120" s="365"/>
      <c r="U120" s="364"/>
      <c r="V120" s="365"/>
      <c r="W120" s="364"/>
      <c r="X120" s="365"/>
      <c r="Y120" s="320"/>
      <c r="Z120" s="319"/>
      <c r="AA120" s="320"/>
      <c r="AB120" s="319"/>
      <c r="AC120" s="320"/>
      <c r="AD120" s="321"/>
      <c r="AE120" s="322"/>
      <c r="AF120" s="321"/>
      <c r="AG120" s="322"/>
      <c r="AH120" s="322"/>
      <c r="AI120" s="321"/>
      <c r="AJ120" s="321"/>
      <c r="AK120" s="321"/>
    </row>
    <row r="121" spans="1:37" s="110" customFormat="1" ht="12.75">
      <c r="A121" s="294"/>
      <c r="B121" s="353"/>
      <c r="C121" s="128"/>
      <c r="D121" s="297" t="s">
        <v>337</v>
      </c>
      <c r="E121" s="415">
        <v>0</v>
      </c>
      <c r="F121" s="298">
        <v>0</v>
      </c>
      <c r="G121" s="298">
        <v>0</v>
      </c>
      <c r="H121" s="298">
        <v>0</v>
      </c>
      <c r="I121" s="298">
        <v>0</v>
      </c>
      <c r="J121" s="298">
        <v>0</v>
      </c>
      <c r="K121" s="298">
        <v>0</v>
      </c>
      <c r="L121" s="298">
        <v>0</v>
      </c>
      <c r="M121" s="298">
        <v>0</v>
      </c>
      <c r="N121" s="298">
        <v>0</v>
      </c>
      <c r="O121" s="298"/>
      <c r="P121" s="298"/>
      <c r="Q121" s="298"/>
      <c r="R121" s="129"/>
      <c r="S121" s="299"/>
      <c r="T121" s="242"/>
      <c r="U121" s="300"/>
      <c r="V121" s="242"/>
      <c r="W121" s="300"/>
      <c r="X121" s="242"/>
      <c r="Y121" s="300"/>
      <c r="Z121" s="242"/>
      <c r="AA121" s="300"/>
      <c r="AB121" s="242"/>
      <c r="AC121" s="300"/>
      <c r="AD121" s="114"/>
      <c r="AE121" s="301"/>
      <c r="AF121" s="114"/>
      <c r="AG121" s="301"/>
      <c r="AH121" s="301"/>
      <c r="AI121" s="114"/>
      <c r="AJ121" s="114"/>
      <c r="AK121" s="114"/>
    </row>
    <row r="122" spans="1:37" s="110" customFormat="1" ht="12.75">
      <c r="A122" s="294">
        <v>20</v>
      </c>
      <c r="B122" s="353" t="s">
        <v>299</v>
      </c>
      <c r="C122" s="128" t="s">
        <v>300</v>
      </c>
      <c r="D122" s="297" t="s">
        <v>338</v>
      </c>
      <c r="E122" s="193">
        <v>0.14304896</v>
      </c>
      <c r="F122" s="133">
        <v>0</v>
      </c>
      <c r="G122" s="133">
        <v>0.14304896</v>
      </c>
      <c r="H122" s="192">
        <v>0</v>
      </c>
      <c r="I122" s="192">
        <v>0.28609792</v>
      </c>
      <c r="J122" s="192">
        <v>0.14304896</v>
      </c>
      <c r="K122" s="192">
        <v>0</v>
      </c>
      <c r="L122" s="192">
        <v>0.14304896</v>
      </c>
      <c r="M122" s="192">
        <v>0</v>
      </c>
      <c r="N122" s="192">
        <v>0.28609792</v>
      </c>
      <c r="O122" s="133">
        <v>0.28609792</v>
      </c>
      <c r="P122" s="133">
        <v>0.28609792</v>
      </c>
      <c r="Q122" s="133"/>
      <c r="R122" s="163"/>
      <c r="S122" s="299"/>
      <c r="T122" s="242"/>
      <c r="U122" s="300"/>
      <c r="V122" s="242"/>
      <c r="W122" s="300"/>
      <c r="X122" s="242"/>
      <c r="Y122" s="300"/>
      <c r="Z122" s="242"/>
      <c r="AA122" s="300"/>
      <c r="AB122" s="242"/>
      <c r="AC122" s="300"/>
      <c r="AD122" s="114"/>
      <c r="AE122" s="301"/>
      <c r="AF122" s="114"/>
      <c r="AG122" s="301"/>
      <c r="AH122" s="301"/>
      <c r="AI122" s="114"/>
      <c r="AJ122" s="114"/>
      <c r="AK122" s="114"/>
    </row>
    <row r="123" spans="1:37" s="110" customFormat="1" ht="12.75">
      <c r="A123" s="294"/>
      <c r="B123" s="353" t="s">
        <v>301</v>
      </c>
      <c r="C123" s="128" t="s">
        <v>296</v>
      </c>
      <c r="D123" s="303" t="s">
        <v>339</v>
      </c>
      <c r="E123" s="420">
        <v>0</v>
      </c>
      <c r="F123" s="172">
        <v>0</v>
      </c>
      <c r="G123" s="172">
        <v>0</v>
      </c>
      <c r="H123" s="361">
        <v>0</v>
      </c>
      <c r="I123" s="361">
        <v>0</v>
      </c>
      <c r="J123" s="361">
        <v>0</v>
      </c>
      <c r="K123" s="361">
        <v>0</v>
      </c>
      <c r="L123" s="361">
        <v>0</v>
      </c>
      <c r="M123" s="361">
        <v>0</v>
      </c>
      <c r="N123" s="361">
        <v>0</v>
      </c>
      <c r="O123" s="172"/>
      <c r="P123" s="172"/>
      <c r="Q123" s="172"/>
      <c r="R123" s="129"/>
      <c r="S123" s="299"/>
      <c r="T123" s="242"/>
      <c r="U123" s="300"/>
      <c r="V123" s="242"/>
      <c r="W123" s="300"/>
      <c r="X123" s="242"/>
      <c r="Y123" s="300"/>
      <c r="Z123" s="242"/>
      <c r="AA123" s="300"/>
      <c r="AB123" s="242"/>
      <c r="AC123" s="300"/>
      <c r="AD123" s="114"/>
      <c r="AE123" s="301"/>
      <c r="AF123" s="114"/>
      <c r="AG123" s="301"/>
      <c r="AH123" s="301"/>
      <c r="AI123" s="114"/>
      <c r="AJ123" s="114"/>
      <c r="AK123" s="114"/>
    </row>
    <row r="124" spans="1:37" s="292" customFormat="1" ht="12.75">
      <c r="A124" s="305"/>
      <c r="B124" s="369"/>
      <c r="C124" s="127"/>
      <c r="D124" s="284" t="s">
        <v>337</v>
      </c>
      <c r="E124" s="415">
        <v>0</v>
      </c>
      <c r="F124" s="298">
        <v>0</v>
      </c>
      <c r="G124" s="298">
        <v>0</v>
      </c>
      <c r="H124" s="298">
        <v>0</v>
      </c>
      <c r="I124" s="298">
        <v>0</v>
      </c>
      <c r="J124" s="298">
        <v>0</v>
      </c>
      <c r="K124" s="298">
        <v>0</v>
      </c>
      <c r="L124" s="298">
        <v>0</v>
      </c>
      <c r="M124" s="298">
        <v>0</v>
      </c>
      <c r="N124" s="298">
        <v>0</v>
      </c>
      <c r="O124" s="298"/>
      <c r="P124" s="298"/>
      <c r="Q124" s="298"/>
      <c r="R124" s="158"/>
      <c r="S124" s="331"/>
      <c r="T124" s="332"/>
      <c r="U124" s="333"/>
      <c r="V124" s="332"/>
      <c r="W124" s="333"/>
      <c r="X124" s="332"/>
      <c r="Y124" s="333"/>
      <c r="Z124" s="332"/>
      <c r="AA124" s="333"/>
      <c r="AB124" s="332"/>
      <c r="AC124" s="333"/>
      <c r="AD124" s="131"/>
      <c r="AE124" s="334"/>
      <c r="AF124" s="131"/>
      <c r="AG124" s="334"/>
      <c r="AH124" s="334"/>
      <c r="AI124" s="131"/>
      <c r="AJ124" s="131"/>
      <c r="AK124" s="131"/>
    </row>
    <row r="125" spans="1:37" s="110" customFormat="1" ht="12.75">
      <c r="A125" s="294">
        <v>21</v>
      </c>
      <c r="B125" s="444" t="s">
        <v>302</v>
      </c>
      <c r="C125" s="296" t="s">
        <v>300</v>
      </c>
      <c r="D125" s="297" t="s">
        <v>338</v>
      </c>
      <c r="E125" s="193">
        <v>0</v>
      </c>
      <c r="F125" s="133">
        <v>0.02990691</v>
      </c>
      <c r="G125" s="133">
        <v>0</v>
      </c>
      <c r="H125" s="192">
        <v>0.02990691</v>
      </c>
      <c r="I125" s="192">
        <v>0.05981382</v>
      </c>
      <c r="J125" s="192">
        <v>0</v>
      </c>
      <c r="K125" s="192">
        <v>0.02990691</v>
      </c>
      <c r="L125" s="192">
        <v>0</v>
      </c>
      <c r="M125" s="192">
        <v>0.02990691</v>
      </c>
      <c r="N125" s="192">
        <v>0.05981382</v>
      </c>
      <c r="O125" s="133">
        <v>0.05981382</v>
      </c>
      <c r="P125" s="133">
        <v>0.05981382</v>
      </c>
      <c r="Q125" s="133">
        <v>0.02990689</v>
      </c>
      <c r="R125" s="163"/>
      <c r="S125" s="375"/>
      <c r="T125" s="242"/>
      <c r="U125" s="300"/>
      <c r="V125" s="242"/>
      <c r="W125" s="300"/>
      <c r="X125" s="242"/>
      <c r="Y125" s="300"/>
      <c r="Z125" s="242"/>
      <c r="AA125" s="300"/>
      <c r="AB125" s="242"/>
      <c r="AC125" s="300"/>
      <c r="AD125" s="114"/>
      <c r="AE125" s="301"/>
      <c r="AF125" s="114"/>
      <c r="AG125" s="301"/>
      <c r="AH125" s="301"/>
      <c r="AI125" s="114"/>
      <c r="AJ125" s="114"/>
      <c r="AK125" s="114"/>
    </row>
    <row r="126" spans="1:37" s="323" customFormat="1" ht="12.75">
      <c r="A126" s="315"/>
      <c r="B126" s="430" t="s">
        <v>301</v>
      </c>
      <c r="C126" s="302" t="s">
        <v>303</v>
      </c>
      <c r="D126" s="317" t="s">
        <v>339</v>
      </c>
      <c r="E126" s="420">
        <v>0</v>
      </c>
      <c r="F126" s="172">
        <v>0</v>
      </c>
      <c r="G126" s="172">
        <v>0</v>
      </c>
      <c r="H126" s="361">
        <v>0</v>
      </c>
      <c r="I126" s="361">
        <v>0</v>
      </c>
      <c r="J126" s="361">
        <v>0</v>
      </c>
      <c r="K126" s="361">
        <v>0</v>
      </c>
      <c r="L126" s="361">
        <v>0</v>
      </c>
      <c r="M126" s="361">
        <v>0</v>
      </c>
      <c r="N126" s="361">
        <v>0</v>
      </c>
      <c r="O126" s="172"/>
      <c r="P126" s="172"/>
      <c r="Q126" s="172"/>
      <c r="R126" s="336"/>
      <c r="S126" s="318"/>
      <c r="T126" s="319"/>
      <c r="U126" s="320"/>
      <c r="V126" s="319"/>
      <c r="W126" s="320"/>
      <c r="X126" s="319"/>
      <c r="Y126" s="320"/>
      <c r="Z126" s="319"/>
      <c r="AA126" s="320"/>
      <c r="AB126" s="319"/>
      <c r="AC126" s="320"/>
      <c r="AD126" s="321"/>
      <c r="AE126" s="322"/>
      <c r="AF126" s="321"/>
      <c r="AG126" s="322"/>
      <c r="AH126" s="322"/>
      <c r="AI126" s="321"/>
      <c r="AJ126" s="321"/>
      <c r="AK126" s="321"/>
    </row>
    <row r="127" spans="1:37" s="110" customFormat="1" ht="12.75">
      <c r="A127" s="294"/>
      <c r="B127" s="445"/>
      <c r="C127" s="445"/>
      <c r="D127" s="297" t="s">
        <v>337</v>
      </c>
      <c r="E127" s="415">
        <v>0</v>
      </c>
      <c r="F127" s="298">
        <v>0</v>
      </c>
      <c r="G127" s="298">
        <v>0</v>
      </c>
      <c r="H127" s="298">
        <v>0</v>
      </c>
      <c r="I127" s="298">
        <v>0</v>
      </c>
      <c r="J127" s="298">
        <v>0</v>
      </c>
      <c r="K127" s="298">
        <v>0</v>
      </c>
      <c r="L127" s="298">
        <v>0</v>
      </c>
      <c r="M127" s="298">
        <v>0</v>
      </c>
      <c r="N127" s="298">
        <v>0</v>
      </c>
      <c r="O127" s="298"/>
      <c r="P127" s="298"/>
      <c r="Q127" s="298"/>
      <c r="R127" s="129"/>
      <c r="S127" s="299"/>
      <c r="T127" s="242"/>
      <c r="U127" s="300"/>
      <c r="V127" s="242"/>
      <c r="W127" s="300"/>
      <c r="X127" s="242"/>
      <c r="Y127" s="300"/>
      <c r="Z127" s="242"/>
      <c r="AA127" s="300"/>
      <c r="AB127" s="242"/>
      <c r="AC127" s="300"/>
      <c r="AD127" s="114"/>
      <c r="AE127" s="301"/>
      <c r="AF127" s="114"/>
      <c r="AG127" s="301"/>
      <c r="AH127" s="301"/>
      <c r="AI127" s="114"/>
      <c r="AJ127" s="114"/>
      <c r="AK127" s="114"/>
    </row>
    <row r="128" spans="1:37" s="110" customFormat="1" ht="12.75">
      <c r="A128" s="294">
        <v>22</v>
      </c>
      <c r="B128" s="371" t="s">
        <v>304</v>
      </c>
      <c r="C128" s="296" t="s">
        <v>300</v>
      </c>
      <c r="D128" s="297" t="s">
        <v>338</v>
      </c>
      <c r="E128" s="193">
        <v>0.02865397</v>
      </c>
      <c r="F128" s="133">
        <v>0</v>
      </c>
      <c r="G128" s="133">
        <v>0.02865397</v>
      </c>
      <c r="H128" s="192">
        <v>0</v>
      </c>
      <c r="I128" s="192">
        <v>0.05730794</v>
      </c>
      <c r="J128" s="192">
        <v>0.02865397</v>
      </c>
      <c r="K128" s="192">
        <v>0</v>
      </c>
      <c r="L128" s="192">
        <v>0.02865397</v>
      </c>
      <c r="M128" s="192">
        <v>0</v>
      </c>
      <c r="N128" s="192">
        <v>0.05730794</v>
      </c>
      <c r="O128" s="133">
        <v>0.05730794</v>
      </c>
      <c r="P128" s="133">
        <v>0.05730794</v>
      </c>
      <c r="Q128" s="133"/>
      <c r="R128" s="163"/>
      <c r="S128" s="299"/>
      <c r="T128" s="242"/>
      <c r="U128" s="300"/>
      <c r="V128" s="242"/>
      <c r="W128" s="300"/>
      <c r="X128" s="242"/>
      <c r="Y128" s="300"/>
      <c r="Z128" s="242"/>
      <c r="AA128" s="300"/>
      <c r="AB128" s="242"/>
      <c r="AC128" s="300"/>
      <c r="AD128" s="114"/>
      <c r="AE128" s="301"/>
      <c r="AF128" s="114"/>
      <c r="AG128" s="301"/>
      <c r="AH128" s="301"/>
      <c r="AI128" s="114"/>
      <c r="AJ128" s="114"/>
      <c r="AK128" s="114"/>
    </row>
    <row r="129" spans="1:37" s="110" customFormat="1" ht="12.75">
      <c r="A129" s="294"/>
      <c r="B129" s="371" t="s">
        <v>301</v>
      </c>
      <c r="C129" s="296" t="s">
        <v>305</v>
      </c>
      <c r="D129" s="303" t="s">
        <v>339</v>
      </c>
      <c r="E129" s="420">
        <v>0</v>
      </c>
      <c r="F129" s="172">
        <v>0</v>
      </c>
      <c r="G129" s="172">
        <v>0</v>
      </c>
      <c r="H129" s="361">
        <v>0</v>
      </c>
      <c r="I129" s="361">
        <v>0</v>
      </c>
      <c r="J129" s="361">
        <v>0</v>
      </c>
      <c r="K129" s="361">
        <v>0</v>
      </c>
      <c r="L129" s="361">
        <v>0</v>
      </c>
      <c r="M129" s="361">
        <v>0</v>
      </c>
      <c r="N129" s="361">
        <v>0</v>
      </c>
      <c r="O129" s="172"/>
      <c r="P129" s="172"/>
      <c r="Q129" s="172"/>
      <c r="R129" s="129"/>
      <c r="S129" s="299"/>
      <c r="T129" s="242"/>
      <c r="U129" s="300"/>
      <c r="V129" s="242"/>
      <c r="W129" s="300"/>
      <c r="X129" s="242"/>
      <c r="Y129" s="300"/>
      <c r="Z129" s="242"/>
      <c r="AA129" s="300"/>
      <c r="AB129" s="242"/>
      <c r="AC129" s="300"/>
      <c r="AD129" s="114"/>
      <c r="AE129" s="301"/>
      <c r="AF129" s="114"/>
      <c r="AG129" s="301"/>
      <c r="AH129" s="301"/>
      <c r="AI129" s="114"/>
      <c r="AJ129" s="114"/>
      <c r="AK129" s="114"/>
    </row>
    <row r="130" spans="1:37" s="292" customFormat="1" ht="12.75">
      <c r="A130" s="305"/>
      <c r="B130" s="374"/>
      <c r="C130" s="306"/>
      <c r="D130" s="284" t="s">
        <v>337</v>
      </c>
      <c r="E130" s="415">
        <v>0</v>
      </c>
      <c r="F130" s="298">
        <v>0</v>
      </c>
      <c r="G130" s="298">
        <v>0</v>
      </c>
      <c r="H130" s="298">
        <v>0</v>
      </c>
      <c r="I130" s="298">
        <v>0</v>
      </c>
      <c r="J130" s="298">
        <v>0</v>
      </c>
      <c r="K130" s="298">
        <v>0</v>
      </c>
      <c r="L130" s="298">
        <v>0</v>
      </c>
      <c r="M130" s="298">
        <v>0</v>
      </c>
      <c r="N130" s="298">
        <v>0</v>
      </c>
      <c r="O130" s="298"/>
      <c r="P130" s="298"/>
      <c r="Q130" s="298"/>
      <c r="R130" s="158"/>
      <c r="S130" s="331"/>
      <c r="T130" s="332"/>
      <c r="U130" s="333"/>
      <c r="V130" s="332"/>
      <c r="W130" s="333"/>
      <c r="X130" s="332"/>
      <c r="Y130" s="333"/>
      <c r="Z130" s="332"/>
      <c r="AA130" s="333"/>
      <c r="AB130" s="332"/>
      <c r="AC130" s="333"/>
      <c r="AD130" s="131"/>
      <c r="AE130" s="334"/>
      <c r="AF130" s="131"/>
      <c r="AG130" s="334"/>
      <c r="AH130" s="334"/>
      <c r="AI130" s="131"/>
      <c r="AJ130" s="131"/>
      <c r="AK130" s="131"/>
    </row>
    <row r="131" spans="1:37" s="110" customFormat="1" ht="12.75">
      <c r="A131" s="294">
        <v>23</v>
      </c>
      <c r="B131" s="353" t="s">
        <v>306</v>
      </c>
      <c r="C131" s="128" t="s">
        <v>300</v>
      </c>
      <c r="D131" s="297" t="s">
        <v>338</v>
      </c>
      <c r="E131" s="193">
        <v>0.16261719</v>
      </c>
      <c r="F131" s="133">
        <v>0</v>
      </c>
      <c r="G131" s="133">
        <v>0.16261719</v>
      </c>
      <c r="H131" s="192">
        <v>0</v>
      </c>
      <c r="I131" s="192">
        <v>0.32523438</v>
      </c>
      <c r="J131" s="192">
        <v>0.16261719</v>
      </c>
      <c r="K131" s="192">
        <v>0</v>
      </c>
      <c r="L131" s="192">
        <v>0.16261719</v>
      </c>
      <c r="M131" s="192">
        <v>0</v>
      </c>
      <c r="N131" s="192">
        <v>0.32523438</v>
      </c>
      <c r="O131" s="133">
        <v>0.32523438</v>
      </c>
      <c r="P131" s="133">
        <v>0.32523438</v>
      </c>
      <c r="Q131" s="133"/>
      <c r="R131" s="163"/>
      <c r="S131" s="299"/>
      <c r="T131" s="242"/>
      <c r="U131" s="300"/>
      <c r="V131" s="242"/>
      <c r="W131" s="300"/>
      <c r="X131" s="242"/>
      <c r="Y131" s="300"/>
      <c r="Z131" s="242"/>
      <c r="AA131" s="300"/>
      <c r="AB131" s="242"/>
      <c r="AC131" s="300"/>
      <c r="AD131" s="114"/>
      <c r="AE131" s="301"/>
      <c r="AF131" s="114"/>
      <c r="AG131" s="301"/>
      <c r="AH131" s="301"/>
      <c r="AI131" s="114"/>
      <c r="AJ131" s="114"/>
      <c r="AK131" s="114"/>
    </row>
    <row r="132" spans="1:37" s="323" customFormat="1" ht="12.75">
      <c r="A132" s="315"/>
      <c r="B132" s="366" t="s">
        <v>301</v>
      </c>
      <c r="C132" s="142" t="s">
        <v>307</v>
      </c>
      <c r="D132" s="317" t="s">
        <v>339</v>
      </c>
      <c r="E132" s="420">
        <v>0</v>
      </c>
      <c r="F132" s="172">
        <v>0</v>
      </c>
      <c r="G132" s="172">
        <v>0</v>
      </c>
      <c r="H132" s="361">
        <v>0</v>
      </c>
      <c r="I132" s="361">
        <v>0</v>
      </c>
      <c r="J132" s="361">
        <v>0</v>
      </c>
      <c r="K132" s="361">
        <v>0</v>
      </c>
      <c r="L132" s="361">
        <v>0</v>
      </c>
      <c r="M132" s="361">
        <v>0</v>
      </c>
      <c r="N132" s="361">
        <v>0</v>
      </c>
      <c r="O132" s="172"/>
      <c r="P132" s="172"/>
      <c r="Q132" s="172"/>
      <c r="R132" s="336"/>
      <c r="S132" s="318"/>
      <c r="T132" s="319"/>
      <c r="U132" s="320"/>
      <c r="V132" s="319"/>
      <c r="W132" s="320"/>
      <c r="X132" s="319"/>
      <c r="Y132" s="320"/>
      <c r="Z132" s="319"/>
      <c r="AA132" s="320"/>
      <c r="AB132" s="319"/>
      <c r="AC132" s="320"/>
      <c r="AD132" s="321"/>
      <c r="AE132" s="322"/>
      <c r="AF132" s="321"/>
      <c r="AG132" s="322"/>
      <c r="AH132" s="322"/>
      <c r="AI132" s="321"/>
      <c r="AJ132" s="321"/>
      <c r="AK132" s="321"/>
    </row>
    <row r="133" spans="1:37" s="110" customFormat="1" ht="12.75">
      <c r="A133" s="294"/>
      <c r="B133" s="353"/>
      <c r="C133" s="128"/>
      <c r="D133" s="297" t="s">
        <v>337</v>
      </c>
      <c r="E133" s="415">
        <v>0</v>
      </c>
      <c r="F133" s="298">
        <v>0</v>
      </c>
      <c r="G133" s="298">
        <v>0</v>
      </c>
      <c r="H133" s="298">
        <v>0</v>
      </c>
      <c r="I133" s="298">
        <v>0</v>
      </c>
      <c r="J133" s="298">
        <v>0</v>
      </c>
      <c r="K133" s="298">
        <v>0</v>
      </c>
      <c r="L133" s="298">
        <v>0</v>
      </c>
      <c r="M133" s="298">
        <v>0</v>
      </c>
      <c r="N133" s="298">
        <v>0</v>
      </c>
      <c r="O133" s="298"/>
      <c r="P133" s="298"/>
      <c r="Q133" s="298"/>
      <c r="R133" s="129"/>
      <c r="S133" s="299"/>
      <c r="T133" s="242"/>
      <c r="U133" s="300"/>
      <c r="V133" s="242"/>
      <c r="W133" s="300"/>
      <c r="X133" s="242"/>
      <c r="Y133" s="300"/>
      <c r="Z133" s="242"/>
      <c r="AA133" s="300"/>
      <c r="AB133" s="242"/>
      <c r="AC133" s="300"/>
      <c r="AD133" s="114"/>
      <c r="AE133" s="301"/>
      <c r="AF133" s="114"/>
      <c r="AG133" s="301"/>
      <c r="AH133" s="301"/>
      <c r="AI133" s="114"/>
      <c r="AJ133" s="114"/>
      <c r="AK133" s="114"/>
    </row>
    <row r="134" spans="1:37" s="110" customFormat="1" ht="12.75">
      <c r="A134" s="294">
        <v>24</v>
      </c>
      <c r="B134" s="371" t="s">
        <v>308</v>
      </c>
      <c r="C134" s="296" t="s">
        <v>300</v>
      </c>
      <c r="D134" s="297" t="s">
        <v>338</v>
      </c>
      <c r="E134" s="193">
        <v>0.00457747</v>
      </c>
      <c r="F134" s="133">
        <v>0</v>
      </c>
      <c r="G134" s="133">
        <v>0.00457747</v>
      </c>
      <c r="H134" s="192">
        <v>0</v>
      </c>
      <c r="I134" s="192">
        <v>0.00915494</v>
      </c>
      <c r="J134" s="192">
        <v>0.00457747</v>
      </c>
      <c r="K134" s="192">
        <v>0</v>
      </c>
      <c r="L134" s="192">
        <v>0.00457747</v>
      </c>
      <c r="M134" s="192">
        <v>0</v>
      </c>
      <c r="N134" s="192">
        <v>0.00915494</v>
      </c>
      <c r="O134" s="133">
        <v>0.00915494</v>
      </c>
      <c r="P134" s="133">
        <v>0.00915494</v>
      </c>
      <c r="Q134" s="133"/>
      <c r="R134" s="163"/>
      <c r="S134" s="299"/>
      <c r="T134" s="242"/>
      <c r="U134" s="300"/>
      <c r="V134" s="242"/>
      <c r="W134" s="300"/>
      <c r="X134" s="242"/>
      <c r="Y134" s="300"/>
      <c r="Z134" s="242"/>
      <c r="AA134" s="300"/>
      <c r="AB134" s="242"/>
      <c r="AC134" s="300"/>
      <c r="AD134" s="114"/>
      <c r="AE134" s="301"/>
      <c r="AF134" s="114"/>
      <c r="AG134" s="301"/>
      <c r="AH134" s="301"/>
      <c r="AI134" s="114"/>
      <c r="AJ134" s="114"/>
      <c r="AK134" s="114"/>
    </row>
    <row r="135" spans="1:37" s="110" customFormat="1" ht="12.75">
      <c r="A135" s="294"/>
      <c r="B135" s="371" t="s">
        <v>301</v>
      </c>
      <c r="C135" s="296" t="s">
        <v>309</v>
      </c>
      <c r="D135" s="303" t="s">
        <v>339</v>
      </c>
      <c r="E135" s="420">
        <v>0</v>
      </c>
      <c r="F135" s="172">
        <v>0</v>
      </c>
      <c r="G135" s="172">
        <v>0</v>
      </c>
      <c r="H135" s="361">
        <v>0</v>
      </c>
      <c r="I135" s="361">
        <v>0</v>
      </c>
      <c r="J135" s="361">
        <v>0</v>
      </c>
      <c r="K135" s="361">
        <v>0</v>
      </c>
      <c r="L135" s="361">
        <v>0</v>
      </c>
      <c r="M135" s="361">
        <v>0</v>
      </c>
      <c r="N135" s="361">
        <v>0</v>
      </c>
      <c r="O135" s="172"/>
      <c r="P135" s="172"/>
      <c r="Q135" s="172"/>
      <c r="R135" s="129"/>
      <c r="S135" s="299"/>
      <c r="T135" s="242"/>
      <c r="U135" s="300"/>
      <c r="V135" s="242"/>
      <c r="W135" s="300"/>
      <c r="X135" s="242"/>
      <c r="Y135" s="300"/>
      <c r="Z135" s="242"/>
      <c r="AA135" s="300"/>
      <c r="AB135" s="242"/>
      <c r="AC135" s="300"/>
      <c r="AD135" s="114"/>
      <c r="AE135" s="301"/>
      <c r="AF135" s="114"/>
      <c r="AG135" s="301"/>
      <c r="AH135" s="301"/>
      <c r="AI135" s="114"/>
      <c r="AJ135" s="114"/>
      <c r="AK135" s="114"/>
    </row>
    <row r="136" spans="1:37" s="292" customFormat="1" ht="12.75">
      <c r="A136" s="305"/>
      <c r="B136" s="374"/>
      <c r="C136" s="306"/>
      <c r="D136" s="284" t="s">
        <v>337</v>
      </c>
      <c r="E136" s="415">
        <v>0</v>
      </c>
      <c r="F136" s="298">
        <v>0</v>
      </c>
      <c r="G136" s="298">
        <v>0</v>
      </c>
      <c r="H136" s="298">
        <v>0</v>
      </c>
      <c r="I136" s="298">
        <v>0</v>
      </c>
      <c r="J136" s="298">
        <v>0</v>
      </c>
      <c r="K136" s="298">
        <v>0</v>
      </c>
      <c r="L136" s="298">
        <v>0</v>
      </c>
      <c r="M136" s="298">
        <v>0</v>
      </c>
      <c r="N136" s="298">
        <v>0</v>
      </c>
      <c r="O136" s="298"/>
      <c r="P136" s="298"/>
      <c r="Q136" s="298"/>
      <c r="R136" s="158"/>
      <c r="S136" s="331"/>
      <c r="T136" s="332"/>
      <c r="U136" s="333"/>
      <c r="V136" s="332"/>
      <c r="W136" s="333"/>
      <c r="X136" s="332"/>
      <c r="Y136" s="333"/>
      <c r="Z136" s="332"/>
      <c r="AA136" s="333"/>
      <c r="AB136" s="332"/>
      <c r="AC136" s="333"/>
      <c r="AD136" s="131"/>
      <c r="AE136" s="334"/>
      <c r="AF136" s="131"/>
      <c r="AG136" s="334"/>
      <c r="AH136" s="334"/>
      <c r="AI136" s="131"/>
      <c r="AJ136" s="131"/>
      <c r="AK136" s="131"/>
    </row>
    <row r="137" spans="1:37" s="110" customFormat="1" ht="12.75">
      <c r="A137" s="294">
        <v>27</v>
      </c>
      <c r="B137" s="353" t="s">
        <v>310</v>
      </c>
      <c r="C137" s="353" t="s">
        <v>284</v>
      </c>
      <c r="D137" s="297" t="s">
        <v>338</v>
      </c>
      <c r="E137" s="193">
        <v>0</v>
      </c>
      <c r="F137" s="133">
        <v>0.75867261</v>
      </c>
      <c r="G137" s="133">
        <v>0</v>
      </c>
      <c r="H137" s="192">
        <v>0.84239577</v>
      </c>
      <c r="I137" s="192">
        <v>1.60106838</v>
      </c>
      <c r="J137" s="192">
        <v>0</v>
      </c>
      <c r="K137" s="192">
        <v>0.87248375</v>
      </c>
      <c r="L137" s="192">
        <v>0</v>
      </c>
      <c r="M137" s="192">
        <v>0.90252456</v>
      </c>
      <c r="N137" s="192">
        <v>1.77500831</v>
      </c>
      <c r="O137" s="133">
        <v>1.898964</v>
      </c>
      <c r="P137" s="133">
        <v>2.039978</v>
      </c>
      <c r="Q137" s="133">
        <v>2.178432</v>
      </c>
      <c r="R137" s="163">
        <v>2.33443</v>
      </c>
      <c r="S137" s="416"/>
      <c r="T137" s="242"/>
      <c r="U137" s="300"/>
      <c r="V137" s="242"/>
      <c r="W137" s="300"/>
      <c r="X137" s="242"/>
      <c r="Y137" s="300"/>
      <c r="Z137" s="242"/>
      <c r="AA137" s="300"/>
      <c r="AB137" s="242"/>
      <c r="AC137" s="300"/>
      <c r="AD137" s="114"/>
      <c r="AE137" s="301"/>
      <c r="AF137" s="114"/>
      <c r="AG137" s="301"/>
      <c r="AH137" s="301"/>
      <c r="AI137" s="114"/>
      <c r="AJ137" s="114"/>
      <c r="AK137" s="114"/>
    </row>
    <row r="138" spans="1:37" s="323" customFormat="1" ht="12.75">
      <c r="A138" s="315"/>
      <c r="B138" s="142" t="s">
        <v>236</v>
      </c>
      <c r="C138" s="142" t="s">
        <v>311</v>
      </c>
      <c r="D138" s="317" t="s">
        <v>339</v>
      </c>
      <c r="E138" s="420">
        <v>0</v>
      </c>
      <c r="F138" s="172">
        <v>0.5768524300000001</v>
      </c>
      <c r="G138" s="172">
        <v>0</v>
      </c>
      <c r="H138" s="361">
        <v>0.50927387</v>
      </c>
      <c r="I138" s="361">
        <v>1.0861263</v>
      </c>
      <c r="J138" s="361">
        <v>0</v>
      </c>
      <c r="K138" s="361">
        <v>0.48884828</v>
      </c>
      <c r="L138" s="361">
        <v>0</v>
      </c>
      <c r="M138" s="361">
        <v>0.46868336</v>
      </c>
      <c r="N138" s="361">
        <v>0.95753164</v>
      </c>
      <c r="O138" s="172">
        <v>0.874597</v>
      </c>
      <c r="P138" s="172">
        <v>0.786398</v>
      </c>
      <c r="Q138" s="172">
        <v>0.69158</v>
      </c>
      <c r="R138" s="171">
        <v>0.590507</v>
      </c>
      <c r="S138" s="399"/>
      <c r="T138" s="319"/>
      <c r="U138" s="320"/>
      <c r="V138" s="319"/>
      <c r="W138" s="320"/>
      <c r="X138" s="319"/>
      <c r="Y138" s="320"/>
      <c r="Z138" s="319"/>
      <c r="AA138" s="320"/>
      <c r="AB138" s="319"/>
      <c r="AC138" s="320"/>
      <c r="AD138" s="321"/>
      <c r="AE138" s="322"/>
      <c r="AF138" s="321"/>
      <c r="AG138" s="322"/>
      <c r="AH138" s="322"/>
      <c r="AI138" s="321"/>
      <c r="AJ138" s="321"/>
      <c r="AK138" s="321"/>
    </row>
    <row r="139" spans="1:37" s="110" customFormat="1" ht="12.75" customHeight="1" hidden="1" outlineLevel="1">
      <c r="A139" s="294"/>
      <c r="B139" s="128"/>
      <c r="C139" s="128"/>
      <c r="D139" s="297" t="s">
        <v>337</v>
      </c>
      <c r="E139" s="415">
        <v>0</v>
      </c>
      <c r="F139" s="298">
        <v>0</v>
      </c>
      <c r="G139" s="298">
        <v>0</v>
      </c>
      <c r="H139" s="298">
        <v>0</v>
      </c>
      <c r="I139" s="298">
        <v>0</v>
      </c>
      <c r="J139" s="298">
        <v>0</v>
      </c>
      <c r="K139" s="298">
        <v>0</v>
      </c>
      <c r="L139" s="298">
        <v>0</v>
      </c>
      <c r="M139" s="298">
        <v>0</v>
      </c>
      <c r="N139" s="298">
        <v>0</v>
      </c>
      <c r="O139" s="298"/>
      <c r="P139" s="298"/>
      <c r="Q139" s="298"/>
      <c r="R139" s="129"/>
      <c r="S139" s="299"/>
      <c r="T139" s="242"/>
      <c r="U139" s="300"/>
      <c r="V139" s="242"/>
      <c r="W139" s="300"/>
      <c r="X139" s="242"/>
      <c r="Y139" s="300"/>
      <c r="Z139" s="242"/>
      <c r="AA139" s="300"/>
      <c r="AB139" s="242"/>
      <c r="AC139" s="300"/>
      <c r="AD139" s="114"/>
      <c r="AE139" s="301"/>
      <c r="AF139" s="114"/>
      <c r="AG139" s="301"/>
      <c r="AH139" s="301"/>
      <c r="AI139" s="114"/>
      <c r="AJ139" s="114"/>
      <c r="AK139" s="114"/>
    </row>
    <row r="140" spans="1:37" s="110" customFormat="1" ht="12.75" customHeight="1" hidden="1" outlineLevel="1">
      <c r="A140" s="294">
        <v>30</v>
      </c>
      <c r="B140" s="128" t="s">
        <v>312</v>
      </c>
      <c r="C140" s="128" t="s">
        <v>313</v>
      </c>
      <c r="D140" s="297" t="s">
        <v>338</v>
      </c>
      <c r="E140" s="193">
        <v>0</v>
      </c>
      <c r="F140" s="133">
        <v>0</v>
      </c>
      <c r="G140" s="133">
        <v>0</v>
      </c>
      <c r="H140" s="192">
        <v>0</v>
      </c>
      <c r="I140" s="192">
        <v>0</v>
      </c>
      <c r="J140" s="192">
        <v>0</v>
      </c>
      <c r="K140" s="192">
        <v>0</v>
      </c>
      <c r="L140" s="192">
        <v>0</v>
      </c>
      <c r="M140" s="192">
        <v>0</v>
      </c>
      <c r="N140" s="192">
        <v>0</v>
      </c>
      <c r="O140" s="133"/>
      <c r="P140" s="133"/>
      <c r="Q140" s="133"/>
      <c r="R140" s="129"/>
      <c r="S140" s="299"/>
      <c r="T140" s="242"/>
      <c r="U140" s="300"/>
      <c r="V140" s="242"/>
      <c r="W140" s="300"/>
      <c r="X140" s="242"/>
      <c r="Y140" s="300"/>
      <c r="Z140" s="242"/>
      <c r="AA140" s="300"/>
      <c r="AB140" s="242"/>
      <c r="AC140" s="300"/>
      <c r="AD140" s="114"/>
      <c r="AE140" s="301"/>
      <c r="AF140" s="114"/>
      <c r="AG140" s="301"/>
      <c r="AH140" s="301"/>
      <c r="AI140" s="114"/>
      <c r="AJ140" s="114"/>
      <c r="AK140" s="114"/>
    </row>
    <row r="141" spans="1:37" s="110" customFormat="1" ht="12.75" customHeight="1" hidden="1" outlineLevel="1">
      <c r="A141" s="294"/>
      <c r="B141" s="128" t="s">
        <v>314</v>
      </c>
      <c r="C141" s="128" t="s">
        <v>315</v>
      </c>
      <c r="D141" s="303" t="s">
        <v>339</v>
      </c>
      <c r="E141" s="420">
        <v>0</v>
      </c>
      <c r="F141" s="172">
        <v>0</v>
      </c>
      <c r="G141" s="172">
        <v>0</v>
      </c>
      <c r="H141" s="361">
        <v>0</v>
      </c>
      <c r="I141" s="361">
        <v>0</v>
      </c>
      <c r="J141" s="361">
        <v>0</v>
      </c>
      <c r="K141" s="361">
        <v>0</v>
      </c>
      <c r="L141" s="361">
        <v>0</v>
      </c>
      <c r="M141" s="361">
        <v>0</v>
      </c>
      <c r="N141" s="361">
        <v>0</v>
      </c>
      <c r="O141" s="172"/>
      <c r="P141" s="172"/>
      <c r="Q141" s="172"/>
      <c r="R141" s="129"/>
      <c r="S141" s="299"/>
      <c r="T141" s="242"/>
      <c r="U141" s="300"/>
      <c r="V141" s="242"/>
      <c r="W141" s="300"/>
      <c r="X141" s="242"/>
      <c r="Y141" s="300"/>
      <c r="Z141" s="242"/>
      <c r="AA141" s="300"/>
      <c r="AB141" s="242"/>
      <c r="AC141" s="300"/>
      <c r="AD141" s="114"/>
      <c r="AE141" s="301"/>
      <c r="AF141" s="114"/>
      <c r="AG141" s="301"/>
      <c r="AH141" s="301"/>
      <c r="AI141" s="114"/>
      <c r="AJ141" s="114"/>
      <c r="AK141" s="114"/>
    </row>
    <row r="142" spans="1:37" s="292" customFormat="1" ht="12.75" collapsed="1">
      <c r="A142" s="305"/>
      <c r="B142" s="127"/>
      <c r="C142" s="127"/>
      <c r="D142" s="284" t="s">
        <v>337</v>
      </c>
      <c r="E142" s="415">
        <v>0</v>
      </c>
      <c r="F142" s="298">
        <v>0</v>
      </c>
      <c r="G142" s="298">
        <v>0</v>
      </c>
      <c r="H142" s="298">
        <v>0</v>
      </c>
      <c r="I142" s="298">
        <v>0</v>
      </c>
      <c r="J142" s="298">
        <v>0</v>
      </c>
      <c r="K142" s="298">
        <v>0</v>
      </c>
      <c r="L142" s="298">
        <v>0</v>
      </c>
      <c r="M142" s="298">
        <v>0</v>
      </c>
      <c r="N142" s="298">
        <v>0</v>
      </c>
      <c r="O142" s="298"/>
      <c r="P142" s="298"/>
      <c r="Q142" s="298"/>
      <c r="R142" s="158"/>
      <c r="S142" s="331"/>
      <c r="T142" s="332"/>
      <c r="U142" s="333"/>
      <c r="V142" s="332"/>
      <c r="W142" s="333"/>
      <c r="X142" s="332"/>
      <c r="Y142" s="333"/>
      <c r="Z142" s="332"/>
      <c r="AA142" s="333"/>
      <c r="AB142" s="332"/>
      <c r="AC142" s="333"/>
      <c r="AD142" s="131"/>
      <c r="AE142" s="334"/>
      <c r="AF142" s="131"/>
      <c r="AG142" s="334"/>
      <c r="AH142" s="334"/>
      <c r="AI142" s="131"/>
      <c r="AJ142" s="131"/>
      <c r="AK142" s="131"/>
    </row>
    <row r="143" spans="1:37" s="110" customFormat="1" ht="12.75">
      <c r="A143" s="294">
        <v>39</v>
      </c>
      <c r="B143" s="353" t="s">
        <v>316</v>
      </c>
      <c r="C143" s="128" t="s">
        <v>300</v>
      </c>
      <c r="D143" s="297" t="s">
        <v>338</v>
      </c>
      <c r="E143" s="193">
        <v>0.30389204</v>
      </c>
      <c r="F143" s="133">
        <v>0</v>
      </c>
      <c r="G143" s="133">
        <v>0.30389183</v>
      </c>
      <c r="H143" s="192">
        <v>0</v>
      </c>
      <c r="I143" s="192">
        <v>0.60778387</v>
      </c>
      <c r="J143" s="192">
        <v>0.30389183</v>
      </c>
      <c r="K143" s="192">
        <v>0</v>
      </c>
      <c r="L143" s="192">
        <v>0.30389183</v>
      </c>
      <c r="M143" s="192">
        <v>0</v>
      </c>
      <c r="N143" s="192">
        <v>0.60778366</v>
      </c>
      <c r="O143" s="133">
        <v>0.60778366</v>
      </c>
      <c r="P143" s="133">
        <v>0.60778366</v>
      </c>
      <c r="Q143" s="133">
        <v>0.05093771</v>
      </c>
      <c r="R143" s="163"/>
      <c r="S143" s="398"/>
      <c r="T143" s="242"/>
      <c r="U143" s="300"/>
      <c r="V143" s="242"/>
      <c r="W143" s="300"/>
      <c r="X143" s="242"/>
      <c r="Y143" s="300"/>
      <c r="Z143" s="242"/>
      <c r="AA143" s="300"/>
      <c r="AB143" s="242"/>
      <c r="AC143" s="300"/>
      <c r="AD143" s="114"/>
      <c r="AE143" s="301"/>
      <c r="AF143" s="114"/>
      <c r="AG143" s="301"/>
      <c r="AH143" s="301"/>
      <c r="AI143" s="114"/>
      <c r="AJ143" s="114"/>
      <c r="AK143" s="114"/>
    </row>
    <row r="144" spans="1:37" s="323" customFormat="1" ht="12.75">
      <c r="A144" s="315"/>
      <c r="B144" s="366" t="s">
        <v>301</v>
      </c>
      <c r="C144" s="142" t="s">
        <v>317</v>
      </c>
      <c r="D144" s="317" t="s">
        <v>339</v>
      </c>
      <c r="E144" s="420">
        <v>0</v>
      </c>
      <c r="F144" s="172">
        <v>0</v>
      </c>
      <c r="G144" s="172">
        <v>0</v>
      </c>
      <c r="H144" s="361">
        <v>0</v>
      </c>
      <c r="I144" s="361">
        <v>0</v>
      </c>
      <c r="J144" s="361">
        <v>0</v>
      </c>
      <c r="K144" s="361">
        <v>0</v>
      </c>
      <c r="L144" s="361">
        <v>0</v>
      </c>
      <c r="M144" s="361">
        <v>0</v>
      </c>
      <c r="N144" s="361">
        <v>0</v>
      </c>
      <c r="O144" s="172"/>
      <c r="P144" s="172"/>
      <c r="Q144" s="172"/>
      <c r="R144" s="336"/>
      <c r="S144" s="318"/>
      <c r="T144" s="319"/>
      <c r="U144" s="320"/>
      <c r="V144" s="319"/>
      <c r="W144" s="320"/>
      <c r="X144" s="319"/>
      <c r="Y144" s="320"/>
      <c r="Z144" s="319"/>
      <c r="AA144" s="320"/>
      <c r="AB144" s="319"/>
      <c r="AC144" s="320"/>
      <c r="AD144" s="321"/>
      <c r="AE144" s="322"/>
      <c r="AF144" s="321"/>
      <c r="AG144" s="322"/>
      <c r="AH144" s="322"/>
      <c r="AI144" s="321"/>
      <c r="AJ144" s="321"/>
      <c r="AK144" s="321"/>
    </row>
    <row r="145" spans="1:37" s="110" customFormat="1" ht="12.75">
      <c r="A145" s="294"/>
      <c r="B145" s="353"/>
      <c r="C145" s="128"/>
      <c r="D145" s="297" t="s">
        <v>337</v>
      </c>
      <c r="E145" s="415">
        <v>0</v>
      </c>
      <c r="F145" s="298">
        <v>0</v>
      </c>
      <c r="G145" s="298">
        <v>0</v>
      </c>
      <c r="H145" s="298">
        <v>0</v>
      </c>
      <c r="I145" s="298">
        <v>0</v>
      </c>
      <c r="J145" s="298">
        <v>0</v>
      </c>
      <c r="K145" s="298">
        <v>0</v>
      </c>
      <c r="L145" s="298">
        <v>0</v>
      </c>
      <c r="M145" s="298">
        <v>0</v>
      </c>
      <c r="N145" s="298">
        <v>0</v>
      </c>
      <c r="O145" s="298"/>
      <c r="P145" s="298"/>
      <c r="Q145" s="298"/>
      <c r="R145" s="129"/>
      <c r="S145" s="299"/>
      <c r="T145" s="242"/>
      <c r="U145" s="300"/>
      <c r="V145" s="242"/>
      <c r="W145" s="300"/>
      <c r="X145" s="242"/>
      <c r="Y145" s="300"/>
      <c r="Z145" s="242"/>
      <c r="AA145" s="300"/>
      <c r="AB145" s="242"/>
      <c r="AC145" s="300"/>
      <c r="AD145" s="114"/>
      <c r="AE145" s="301"/>
      <c r="AF145" s="114"/>
      <c r="AG145" s="301"/>
      <c r="AH145" s="301"/>
      <c r="AI145" s="114"/>
      <c r="AJ145" s="114"/>
      <c r="AK145" s="114"/>
    </row>
    <row r="146" spans="1:37" s="110" customFormat="1" ht="12.75">
      <c r="A146" s="294">
        <v>61</v>
      </c>
      <c r="B146" s="353" t="s">
        <v>318</v>
      </c>
      <c r="C146" s="128" t="s">
        <v>300</v>
      </c>
      <c r="D146" s="297" t="s">
        <v>338</v>
      </c>
      <c r="E146" s="193">
        <v>0.1474319</v>
      </c>
      <c r="F146" s="133">
        <v>0</v>
      </c>
      <c r="G146" s="133">
        <v>0.1474319</v>
      </c>
      <c r="H146" s="192">
        <v>0</v>
      </c>
      <c r="I146" s="192">
        <v>0.2948638</v>
      </c>
      <c r="J146" s="192">
        <v>0.1474319</v>
      </c>
      <c r="K146" s="192">
        <v>0</v>
      </c>
      <c r="L146" s="192">
        <v>0.1474319</v>
      </c>
      <c r="M146" s="192">
        <v>0</v>
      </c>
      <c r="N146" s="192">
        <v>0.2948638</v>
      </c>
      <c r="O146" s="133">
        <v>0.294864</v>
      </c>
      <c r="P146" s="133">
        <v>0.294864</v>
      </c>
      <c r="Q146" s="133">
        <v>0.294864</v>
      </c>
      <c r="R146" s="163">
        <v>0.1474319</v>
      </c>
      <c r="S146" s="375"/>
      <c r="T146" s="365"/>
      <c r="U146" s="300"/>
      <c r="V146" s="242"/>
      <c r="W146" s="300"/>
      <c r="X146" s="242"/>
      <c r="Y146" s="300"/>
      <c r="Z146" s="242"/>
      <c r="AA146" s="300"/>
      <c r="AB146" s="242"/>
      <c r="AC146" s="300"/>
      <c r="AD146" s="114"/>
      <c r="AE146" s="301"/>
      <c r="AF146" s="114"/>
      <c r="AG146" s="301"/>
      <c r="AH146" s="301"/>
      <c r="AI146" s="114"/>
      <c r="AJ146" s="114"/>
      <c r="AK146" s="114"/>
    </row>
    <row r="147" spans="1:37" s="110" customFormat="1" ht="12.75">
      <c r="A147" s="294"/>
      <c r="B147" s="142" t="s">
        <v>301</v>
      </c>
      <c r="C147" s="142" t="s">
        <v>319</v>
      </c>
      <c r="D147" s="317" t="s">
        <v>339</v>
      </c>
      <c r="E147" s="420">
        <v>0</v>
      </c>
      <c r="F147" s="172">
        <v>0</v>
      </c>
      <c r="G147" s="172">
        <v>0</v>
      </c>
      <c r="H147" s="361">
        <v>0</v>
      </c>
      <c r="I147" s="361">
        <v>0</v>
      </c>
      <c r="J147" s="361">
        <v>0</v>
      </c>
      <c r="K147" s="361">
        <v>0</v>
      </c>
      <c r="L147" s="361">
        <v>0</v>
      </c>
      <c r="M147" s="361">
        <v>0</v>
      </c>
      <c r="N147" s="361">
        <v>0</v>
      </c>
      <c r="O147" s="172"/>
      <c r="P147" s="172"/>
      <c r="Q147" s="172"/>
      <c r="R147" s="129"/>
      <c r="S147" s="299"/>
      <c r="T147" s="242"/>
      <c r="U147" s="300"/>
      <c r="V147" s="242"/>
      <c r="W147" s="300"/>
      <c r="X147" s="242"/>
      <c r="Y147" s="300"/>
      <c r="Z147" s="242"/>
      <c r="AA147" s="300"/>
      <c r="AB147" s="242"/>
      <c r="AC147" s="300"/>
      <c r="AD147" s="114"/>
      <c r="AE147" s="301"/>
      <c r="AF147" s="114"/>
      <c r="AG147" s="301"/>
      <c r="AH147" s="301"/>
      <c r="AI147" s="114"/>
      <c r="AJ147" s="114"/>
      <c r="AK147" s="114"/>
    </row>
    <row r="148" spans="1:37" s="292" customFormat="1" ht="12.75" hidden="1" outlineLevel="1">
      <c r="A148" s="305"/>
      <c r="B148" s="127"/>
      <c r="C148" s="127"/>
      <c r="D148" s="284" t="s">
        <v>337</v>
      </c>
      <c r="E148" s="415">
        <v>0</v>
      </c>
      <c r="F148" s="298">
        <v>0</v>
      </c>
      <c r="G148" s="298">
        <v>0</v>
      </c>
      <c r="H148" s="298">
        <v>0</v>
      </c>
      <c r="I148" s="298">
        <v>0</v>
      </c>
      <c r="J148" s="298">
        <v>0</v>
      </c>
      <c r="K148" s="298">
        <v>0</v>
      </c>
      <c r="L148" s="298">
        <v>0</v>
      </c>
      <c r="M148" s="298">
        <v>0</v>
      </c>
      <c r="N148" s="298">
        <v>0</v>
      </c>
      <c r="O148" s="298"/>
      <c r="P148" s="298"/>
      <c r="Q148" s="298"/>
      <c r="R148" s="158"/>
      <c r="S148" s="331"/>
      <c r="T148" s="332"/>
      <c r="U148" s="333"/>
      <c r="V148" s="332"/>
      <c r="W148" s="333"/>
      <c r="X148" s="332"/>
      <c r="Y148" s="333"/>
      <c r="Z148" s="332"/>
      <c r="AA148" s="333"/>
      <c r="AB148" s="332"/>
      <c r="AC148" s="333"/>
      <c r="AD148" s="131"/>
      <c r="AE148" s="334"/>
      <c r="AF148" s="131"/>
      <c r="AG148" s="334"/>
      <c r="AH148" s="334"/>
      <c r="AI148" s="131"/>
      <c r="AJ148" s="131"/>
      <c r="AK148" s="131"/>
    </row>
    <row r="149" spans="1:37" s="110" customFormat="1" ht="12.75" hidden="1" outlineLevel="1">
      <c r="A149" s="294">
        <v>63</v>
      </c>
      <c r="B149" s="128" t="s">
        <v>320</v>
      </c>
      <c r="C149" s="128" t="s">
        <v>321</v>
      </c>
      <c r="D149" s="297" t="s">
        <v>338</v>
      </c>
      <c r="E149" s="193">
        <v>0</v>
      </c>
      <c r="F149" s="133">
        <v>0.09701772</v>
      </c>
      <c r="G149" s="133">
        <v>0</v>
      </c>
      <c r="H149" s="192">
        <v>0.09701772</v>
      </c>
      <c r="I149" s="192">
        <v>0.19403544</v>
      </c>
      <c r="J149" s="192">
        <v>0</v>
      </c>
      <c r="K149" s="192">
        <v>0</v>
      </c>
      <c r="L149" s="192">
        <v>0</v>
      </c>
      <c r="M149" s="192">
        <v>0</v>
      </c>
      <c r="N149" s="192">
        <v>0</v>
      </c>
      <c r="O149" s="133"/>
      <c r="P149" s="133"/>
      <c r="Q149" s="133"/>
      <c r="R149" s="129"/>
      <c r="S149" s="299"/>
      <c r="T149" s="242"/>
      <c r="U149" s="300"/>
      <c r="V149" s="242"/>
      <c r="W149" s="300"/>
      <c r="X149" s="242"/>
      <c r="Y149" s="300"/>
      <c r="Z149" s="242"/>
      <c r="AA149" s="300"/>
      <c r="AB149" s="242"/>
      <c r="AC149" s="300"/>
      <c r="AD149" s="114"/>
      <c r="AE149" s="301"/>
      <c r="AF149" s="114"/>
      <c r="AG149" s="301"/>
      <c r="AH149" s="301"/>
      <c r="AI149" s="114"/>
      <c r="AJ149" s="114"/>
      <c r="AK149" s="114"/>
    </row>
    <row r="150" spans="1:37" s="323" customFormat="1" ht="12.75" hidden="1" outlineLevel="1">
      <c r="A150" s="315"/>
      <c r="B150" s="142" t="s">
        <v>322</v>
      </c>
      <c r="C150" s="142" t="s">
        <v>323</v>
      </c>
      <c r="D150" s="317" t="s">
        <v>339</v>
      </c>
      <c r="E150" s="420">
        <v>0</v>
      </c>
      <c r="F150" s="172">
        <v>0.00760943</v>
      </c>
      <c r="G150" s="172">
        <v>0</v>
      </c>
      <c r="H150" s="361">
        <v>0.00386777</v>
      </c>
      <c r="I150" s="361">
        <v>0.0114772</v>
      </c>
      <c r="J150" s="361">
        <v>0</v>
      </c>
      <c r="K150" s="361">
        <v>0</v>
      </c>
      <c r="L150" s="361">
        <v>0</v>
      </c>
      <c r="M150" s="361">
        <v>0</v>
      </c>
      <c r="N150" s="361">
        <v>0</v>
      </c>
      <c r="O150" s="172"/>
      <c r="P150" s="172"/>
      <c r="Q150" s="172"/>
      <c r="R150" s="336"/>
      <c r="S150" s="318"/>
      <c r="T150" s="319"/>
      <c r="U150" s="320"/>
      <c r="V150" s="319"/>
      <c r="W150" s="320"/>
      <c r="X150" s="319"/>
      <c r="Y150" s="320"/>
      <c r="Z150" s="319"/>
      <c r="AA150" s="320"/>
      <c r="AB150" s="319"/>
      <c r="AC150" s="320"/>
      <c r="AD150" s="321"/>
      <c r="AE150" s="322"/>
      <c r="AF150" s="321"/>
      <c r="AG150" s="322"/>
      <c r="AH150" s="322"/>
      <c r="AI150" s="321"/>
      <c r="AJ150" s="321"/>
      <c r="AK150" s="321"/>
    </row>
    <row r="151" spans="1:37" s="110" customFormat="1" ht="12.75" collapsed="1">
      <c r="A151" s="294"/>
      <c r="B151" s="128"/>
      <c r="C151" s="128"/>
      <c r="D151" s="297" t="s">
        <v>337</v>
      </c>
      <c r="E151" s="415">
        <v>0</v>
      </c>
      <c r="F151" s="298">
        <v>0</v>
      </c>
      <c r="G151" s="298">
        <v>0</v>
      </c>
      <c r="H151" s="298">
        <v>0</v>
      </c>
      <c r="I151" s="298">
        <v>0</v>
      </c>
      <c r="J151" s="298">
        <v>0</v>
      </c>
      <c r="K151" s="298">
        <v>0</v>
      </c>
      <c r="L151" s="298">
        <v>0</v>
      </c>
      <c r="M151" s="298">
        <v>0</v>
      </c>
      <c r="N151" s="298">
        <v>0</v>
      </c>
      <c r="O151" s="298"/>
      <c r="P151" s="298"/>
      <c r="Q151" s="298"/>
      <c r="R151" s="129"/>
      <c r="S151" s="299"/>
      <c r="T151" s="242"/>
      <c r="U151" s="300"/>
      <c r="V151" s="242"/>
      <c r="W151" s="300"/>
      <c r="X151" s="242"/>
      <c r="Y151" s="300"/>
      <c r="Z151" s="242"/>
      <c r="AA151" s="300"/>
      <c r="AB151" s="242"/>
      <c r="AC151" s="300"/>
      <c r="AD151" s="114"/>
      <c r="AE151" s="301"/>
      <c r="AF151" s="114"/>
      <c r="AG151" s="301"/>
      <c r="AH151" s="301"/>
      <c r="AI151" s="114"/>
      <c r="AJ151" s="114"/>
      <c r="AK151" s="114"/>
    </row>
    <row r="152" spans="1:37" s="110" customFormat="1" ht="12.75">
      <c r="A152" s="294">
        <v>65</v>
      </c>
      <c r="B152" s="353" t="s">
        <v>293</v>
      </c>
      <c r="C152" s="128" t="s">
        <v>284</v>
      </c>
      <c r="D152" s="297" t="s">
        <v>338</v>
      </c>
      <c r="E152" s="193">
        <v>0.835</v>
      </c>
      <c r="F152" s="133">
        <v>0</v>
      </c>
      <c r="G152" s="133">
        <v>0.835</v>
      </c>
      <c r="H152" s="192">
        <v>0</v>
      </c>
      <c r="I152" s="192">
        <v>1.67</v>
      </c>
      <c r="J152" s="192">
        <v>0.835</v>
      </c>
      <c r="K152" s="192">
        <v>0</v>
      </c>
      <c r="L152" s="192">
        <v>0.835</v>
      </c>
      <c r="M152" s="192">
        <v>0</v>
      </c>
      <c r="N152" s="192">
        <v>1.67</v>
      </c>
      <c r="O152" s="133">
        <v>1.67</v>
      </c>
      <c r="P152" s="133">
        <v>1.67</v>
      </c>
      <c r="Q152" s="133">
        <v>1.67</v>
      </c>
      <c r="R152" s="163">
        <v>1.67</v>
      </c>
      <c r="S152" s="441"/>
      <c r="T152" s="382"/>
      <c r="U152" s="386"/>
      <c r="V152" s="382"/>
      <c r="W152" s="386"/>
      <c r="X152" s="382"/>
      <c r="Y152" s="386"/>
      <c r="Z152" s="365"/>
      <c r="AA152" s="300"/>
      <c r="AB152" s="242"/>
      <c r="AC152" s="300"/>
      <c r="AD152" s="114"/>
      <c r="AE152" s="301"/>
      <c r="AF152" s="114"/>
      <c r="AG152" s="301"/>
      <c r="AH152" s="301"/>
      <c r="AI152" s="114"/>
      <c r="AJ152" s="114"/>
      <c r="AK152" s="114"/>
    </row>
    <row r="153" spans="1:37" s="110" customFormat="1" ht="12.75">
      <c r="A153" s="294"/>
      <c r="B153" s="353" t="s">
        <v>236</v>
      </c>
      <c r="C153" s="142" t="s">
        <v>324</v>
      </c>
      <c r="D153" s="317" t="s">
        <v>339</v>
      </c>
      <c r="E153" s="420">
        <v>0.19181714000000002</v>
      </c>
      <c r="F153" s="172">
        <v>0</v>
      </c>
      <c r="G153" s="172">
        <v>0.13028863</v>
      </c>
      <c r="H153" s="361">
        <v>0</v>
      </c>
      <c r="I153" s="361">
        <v>0.32210577</v>
      </c>
      <c r="J153" s="361">
        <v>0.13007759</v>
      </c>
      <c r="K153" s="361">
        <v>0</v>
      </c>
      <c r="L153" s="361">
        <v>0.11416081</v>
      </c>
      <c r="M153" s="361">
        <v>0</v>
      </c>
      <c r="N153" s="361">
        <v>0.2442384</v>
      </c>
      <c r="O153" s="172">
        <v>0.209388</v>
      </c>
      <c r="P153" s="172">
        <v>0.186687</v>
      </c>
      <c r="Q153" s="172">
        <v>0.163987</v>
      </c>
      <c r="R153" s="171">
        <v>0.141689</v>
      </c>
      <c r="S153" s="442"/>
      <c r="T153" s="384"/>
      <c r="U153" s="385"/>
      <c r="V153" s="384"/>
      <c r="W153" s="385"/>
      <c r="X153" s="384"/>
      <c r="Y153" s="385"/>
      <c r="Z153" s="384"/>
      <c r="AA153" s="300"/>
      <c r="AB153" s="242"/>
      <c r="AC153" s="300"/>
      <c r="AD153" s="114"/>
      <c r="AE153" s="301"/>
      <c r="AF153" s="114"/>
      <c r="AG153" s="301"/>
      <c r="AH153" s="301"/>
      <c r="AI153" s="114"/>
      <c r="AJ153" s="114"/>
      <c r="AK153" s="114"/>
    </row>
    <row r="154" spans="1:37" s="292" customFormat="1" ht="12.75">
      <c r="A154" s="305"/>
      <c r="B154" s="369"/>
      <c r="C154" s="125"/>
      <c r="D154" s="284" t="s">
        <v>337</v>
      </c>
      <c r="E154" s="415">
        <v>0.577113</v>
      </c>
      <c r="F154" s="298">
        <v>0.27218992</v>
      </c>
      <c r="G154" s="298">
        <v>0.7</v>
      </c>
      <c r="H154" s="298">
        <v>0.2</v>
      </c>
      <c r="I154" s="298">
        <v>1.7493029199999999</v>
      </c>
      <c r="J154" s="298">
        <v>0.7</v>
      </c>
      <c r="K154" s="298">
        <v>0.288</v>
      </c>
      <c r="L154" s="298">
        <v>0</v>
      </c>
      <c r="M154" s="298">
        <v>0</v>
      </c>
      <c r="N154" s="298">
        <v>0.988</v>
      </c>
      <c r="O154" s="298"/>
      <c r="P154" s="298"/>
      <c r="Q154" s="298"/>
      <c r="R154" s="158"/>
      <c r="S154" s="331"/>
      <c r="T154" s="332"/>
      <c r="U154" s="333"/>
      <c r="V154" s="332"/>
      <c r="W154" s="333"/>
      <c r="X154" s="332"/>
      <c r="Y154" s="333"/>
      <c r="Z154" s="332"/>
      <c r="AA154" s="333"/>
      <c r="AB154" s="332"/>
      <c r="AC154" s="333"/>
      <c r="AD154" s="131"/>
      <c r="AE154" s="334"/>
      <c r="AF154" s="131"/>
      <c r="AG154" s="334"/>
      <c r="AH154" s="334"/>
      <c r="AI154" s="131"/>
      <c r="AJ154" s="131"/>
      <c r="AK154" s="131"/>
    </row>
    <row r="155" spans="1:37" s="110" customFormat="1" ht="12.75">
      <c r="A155" s="294">
        <v>76</v>
      </c>
      <c r="B155" s="353" t="s">
        <v>248</v>
      </c>
      <c r="C155" s="353" t="s">
        <v>249</v>
      </c>
      <c r="D155" s="297" t="s">
        <v>338</v>
      </c>
      <c r="E155" s="193">
        <v>0.02309999</v>
      </c>
      <c r="F155" s="133">
        <v>0</v>
      </c>
      <c r="G155" s="133">
        <v>0.02309999</v>
      </c>
      <c r="H155" s="192">
        <v>0</v>
      </c>
      <c r="I155" s="192">
        <v>0.04619998</v>
      </c>
      <c r="J155" s="192">
        <v>0.06365699</v>
      </c>
      <c r="K155" s="192">
        <v>0</v>
      </c>
      <c r="L155" s="192">
        <v>0.06365699</v>
      </c>
      <c r="M155" s="192">
        <v>0</v>
      </c>
      <c r="N155" s="192">
        <v>0.12731398</v>
      </c>
      <c r="O155" s="133">
        <v>0.334977</v>
      </c>
      <c r="P155" s="133">
        <v>0.429367</v>
      </c>
      <c r="Q155" s="133">
        <v>0.990373</v>
      </c>
      <c r="R155" s="133">
        <v>1.011526</v>
      </c>
      <c r="S155" s="446"/>
      <c r="T155" s="242"/>
      <c r="U155" s="300"/>
      <c r="V155" s="242"/>
      <c r="W155" s="300"/>
      <c r="X155" s="242"/>
      <c r="Y155" s="300"/>
      <c r="Z155" s="242"/>
      <c r="AA155" s="300"/>
      <c r="AB155" s="242"/>
      <c r="AC155" s="300"/>
      <c r="AD155" s="114"/>
      <c r="AE155" s="301"/>
      <c r="AF155" s="114"/>
      <c r="AG155" s="301"/>
      <c r="AH155" s="301"/>
      <c r="AI155" s="114"/>
      <c r="AJ155" s="114"/>
      <c r="AK155" s="114"/>
    </row>
    <row r="156" spans="1:37" s="323" customFormat="1" ht="12.75">
      <c r="A156" s="315"/>
      <c r="B156" s="366" t="s">
        <v>250</v>
      </c>
      <c r="C156" s="142" t="s">
        <v>325</v>
      </c>
      <c r="D156" s="317" t="s">
        <v>339</v>
      </c>
      <c r="E156" s="420">
        <v>0.12430178</v>
      </c>
      <c r="F156" s="172">
        <v>0</v>
      </c>
      <c r="G156" s="172">
        <v>0.130406</v>
      </c>
      <c r="H156" s="361">
        <v>0</v>
      </c>
      <c r="I156" s="361">
        <v>0.25470778</v>
      </c>
      <c r="J156" s="361">
        <v>0.13892079000000002</v>
      </c>
      <c r="K156" s="361">
        <v>0</v>
      </c>
      <c r="L156" s="361">
        <v>0.16344708000000002</v>
      </c>
      <c r="M156" s="361">
        <v>0</v>
      </c>
      <c r="N156" s="361">
        <v>0.30236787000000004</v>
      </c>
      <c r="O156" s="172">
        <v>0.255014</v>
      </c>
      <c r="P156" s="172">
        <v>0.247676</v>
      </c>
      <c r="Q156" s="172">
        <v>0.236973</v>
      </c>
      <c r="R156" s="171">
        <v>0.218622</v>
      </c>
      <c r="S156" s="318"/>
      <c r="T156" s="319"/>
      <c r="U156" s="320"/>
      <c r="V156" s="319"/>
      <c r="W156" s="320"/>
      <c r="X156" s="319"/>
      <c r="Y156" s="320"/>
      <c r="Z156" s="319"/>
      <c r="AA156" s="320"/>
      <c r="AB156" s="319"/>
      <c r="AC156" s="320"/>
      <c r="AD156" s="321"/>
      <c r="AE156" s="322"/>
      <c r="AF156" s="321"/>
      <c r="AG156" s="322"/>
      <c r="AH156" s="322"/>
      <c r="AI156" s="321"/>
      <c r="AJ156" s="321"/>
      <c r="AK156" s="321"/>
    </row>
    <row r="157" spans="1:37" s="110" customFormat="1" ht="12.75">
      <c r="A157" s="294"/>
      <c r="B157" s="353"/>
      <c r="C157" s="128"/>
      <c r="D157" s="297" t="s">
        <v>337</v>
      </c>
      <c r="E157" s="415">
        <v>0.24286393</v>
      </c>
      <c r="F157" s="298">
        <v>0.5419307</v>
      </c>
      <c r="G157" s="298">
        <v>0.5</v>
      </c>
      <c r="H157" s="298">
        <v>0.5</v>
      </c>
      <c r="I157" s="298">
        <v>1.78479463</v>
      </c>
      <c r="J157" s="298">
        <v>0.5</v>
      </c>
      <c r="K157" s="298">
        <v>0.3</v>
      </c>
      <c r="L157" s="298">
        <v>0.5</v>
      </c>
      <c r="M157" s="298">
        <v>0.4</v>
      </c>
      <c r="N157" s="298">
        <v>1.7</v>
      </c>
      <c r="O157" s="298"/>
      <c r="P157" s="298"/>
      <c r="Q157" s="298"/>
      <c r="R157" s="129"/>
      <c r="S157" s="299"/>
      <c r="T157" s="242"/>
      <c r="U157" s="300"/>
      <c r="V157" s="242"/>
      <c r="W157" s="300"/>
      <c r="X157" s="242"/>
      <c r="Y157" s="300"/>
      <c r="Z157" s="242"/>
      <c r="AA157" s="300"/>
      <c r="AB157" s="242"/>
      <c r="AC157" s="300"/>
      <c r="AD157" s="114"/>
      <c r="AE157" s="301"/>
      <c r="AF157" s="114"/>
      <c r="AG157" s="301"/>
      <c r="AH157" s="301"/>
      <c r="AI157" s="114"/>
      <c r="AJ157" s="114"/>
      <c r="AK157" s="114"/>
    </row>
    <row r="158" spans="1:37" s="110" customFormat="1" ht="12.75">
      <c r="A158" s="294">
        <v>79</v>
      </c>
      <c r="B158" s="353" t="s">
        <v>326</v>
      </c>
      <c r="C158" s="128" t="s">
        <v>284</v>
      </c>
      <c r="D158" s="297" t="s">
        <v>338</v>
      </c>
      <c r="E158" s="193">
        <v>0</v>
      </c>
      <c r="F158" s="133">
        <v>0</v>
      </c>
      <c r="G158" s="133">
        <v>0</v>
      </c>
      <c r="H158" s="192">
        <v>0.22</v>
      </c>
      <c r="I158" s="192">
        <v>0.22</v>
      </c>
      <c r="J158" s="192">
        <v>0</v>
      </c>
      <c r="K158" s="192">
        <v>0.225</v>
      </c>
      <c r="L158" s="192">
        <v>0</v>
      </c>
      <c r="M158" s="192">
        <v>0.23</v>
      </c>
      <c r="N158" s="192">
        <v>0.455</v>
      </c>
      <c r="O158" s="133">
        <v>0.485</v>
      </c>
      <c r="P158" s="133">
        <v>0.515</v>
      </c>
      <c r="Q158" s="133">
        <v>0.545</v>
      </c>
      <c r="R158" s="163">
        <v>0.58</v>
      </c>
      <c r="S158" s="398"/>
      <c r="T158" s="365"/>
      <c r="U158" s="364"/>
      <c r="V158" s="365"/>
      <c r="W158" s="364"/>
      <c r="X158" s="365"/>
      <c r="Y158" s="364"/>
      <c r="Z158" s="365"/>
      <c r="AA158" s="364"/>
      <c r="AB158" s="242"/>
      <c r="AC158" s="300"/>
      <c r="AD158" s="114"/>
      <c r="AE158" s="301"/>
      <c r="AF158" s="114"/>
      <c r="AG158" s="301"/>
      <c r="AH158" s="301"/>
      <c r="AI158" s="114"/>
      <c r="AJ158" s="114"/>
      <c r="AK158" s="114"/>
    </row>
    <row r="159" spans="1:37" s="110" customFormat="1" ht="12.75">
      <c r="A159" s="294"/>
      <c r="B159" s="128" t="s">
        <v>236</v>
      </c>
      <c r="C159" s="128" t="s">
        <v>327</v>
      </c>
      <c r="D159" s="303" t="s">
        <v>339</v>
      </c>
      <c r="E159" s="420">
        <v>0</v>
      </c>
      <c r="F159" s="172">
        <v>0</v>
      </c>
      <c r="G159" s="172">
        <v>0</v>
      </c>
      <c r="H159" s="361">
        <v>0.03282066</v>
      </c>
      <c r="I159" s="361">
        <v>0.03282066</v>
      </c>
      <c r="J159" s="361">
        <v>0</v>
      </c>
      <c r="K159" s="361">
        <v>0.030824490000000003</v>
      </c>
      <c r="L159" s="361">
        <v>0</v>
      </c>
      <c r="M159" s="361">
        <v>0.028656</v>
      </c>
      <c r="N159" s="361">
        <v>0.1</v>
      </c>
      <c r="O159" s="172">
        <v>0.06</v>
      </c>
      <c r="P159" s="172">
        <v>0.05</v>
      </c>
      <c r="Q159" s="172">
        <v>0.05</v>
      </c>
      <c r="R159" s="163">
        <v>0.05</v>
      </c>
      <c r="S159" s="442"/>
      <c r="T159" s="384"/>
      <c r="U159" s="385"/>
      <c r="V159" s="384"/>
      <c r="W159" s="385"/>
      <c r="X159" s="384"/>
      <c r="Y159" s="385"/>
      <c r="Z159" s="384"/>
      <c r="AA159" s="385"/>
      <c r="AB159" s="242"/>
      <c r="AC159" s="300"/>
      <c r="AD159" s="114"/>
      <c r="AE159" s="301"/>
      <c r="AF159" s="114"/>
      <c r="AG159" s="301"/>
      <c r="AH159" s="301"/>
      <c r="AI159" s="114"/>
      <c r="AJ159" s="114"/>
      <c r="AK159" s="114"/>
    </row>
    <row r="160" spans="1:37" s="292" customFormat="1" ht="12.75">
      <c r="A160" s="305"/>
      <c r="B160" s="127"/>
      <c r="C160" s="127"/>
      <c r="D160" s="284" t="s">
        <v>337</v>
      </c>
      <c r="E160" s="415">
        <v>0</v>
      </c>
      <c r="F160" s="298">
        <v>0</v>
      </c>
      <c r="G160" s="298">
        <v>0</v>
      </c>
      <c r="H160" s="298"/>
      <c r="I160" s="298">
        <v>0</v>
      </c>
      <c r="J160" s="298">
        <v>0</v>
      </c>
      <c r="K160" s="298">
        <v>0</v>
      </c>
      <c r="L160" s="298">
        <v>0</v>
      </c>
      <c r="M160" s="298"/>
      <c r="N160" s="298">
        <v>0</v>
      </c>
      <c r="O160" s="298"/>
      <c r="P160" s="298"/>
      <c r="Q160" s="298"/>
      <c r="R160" s="158"/>
      <c r="S160" s="331"/>
      <c r="T160" s="332"/>
      <c r="U160" s="333"/>
      <c r="V160" s="332"/>
      <c r="W160" s="333"/>
      <c r="X160" s="332"/>
      <c r="Y160" s="333"/>
      <c r="Z160" s="332"/>
      <c r="AA160" s="333"/>
      <c r="AB160" s="332"/>
      <c r="AC160" s="333"/>
      <c r="AD160" s="131"/>
      <c r="AE160" s="334"/>
      <c r="AF160" s="131"/>
      <c r="AG160" s="334"/>
      <c r="AH160" s="334"/>
      <c r="AI160" s="131"/>
      <c r="AJ160" s="131"/>
      <c r="AK160" s="131"/>
    </row>
    <row r="161" spans="1:37" s="110" customFormat="1" ht="12.75">
      <c r="A161" s="294">
        <v>89</v>
      </c>
      <c r="B161" s="353" t="s">
        <v>328</v>
      </c>
      <c r="C161" s="128" t="s">
        <v>284</v>
      </c>
      <c r="D161" s="297" t="s">
        <v>338</v>
      </c>
      <c r="E161" s="193">
        <v>0</v>
      </c>
      <c r="F161" s="133">
        <v>0</v>
      </c>
      <c r="G161" s="133">
        <v>0</v>
      </c>
      <c r="H161" s="192">
        <v>0</v>
      </c>
      <c r="I161" s="192">
        <v>0</v>
      </c>
      <c r="J161" s="192">
        <v>0</v>
      </c>
      <c r="K161" s="192">
        <v>0</v>
      </c>
      <c r="L161" s="192">
        <v>0</v>
      </c>
      <c r="M161" s="192"/>
      <c r="N161" s="192">
        <v>0</v>
      </c>
      <c r="O161" s="133">
        <v>1.685097</v>
      </c>
      <c r="P161" s="133">
        <v>3.370194</v>
      </c>
      <c r="Q161" s="133">
        <v>3.370194</v>
      </c>
      <c r="R161" s="133">
        <v>3.370194</v>
      </c>
      <c r="S161" s="446"/>
      <c r="T161" s="242"/>
      <c r="U161" s="300"/>
      <c r="V161" s="242"/>
      <c r="W161" s="300"/>
      <c r="X161" s="242"/>
      <c r="Y161" s="300"/>
      <c r="Z161" s="242"/>
      <c r="AA161" s="300"/>
      <c r="AB161" s="242"/>
      <c r="AC161" s="300"/>
      <c r="AD161" s="114"/>
      <c r="AE161" s="301"/>
      <c r="AF161" s="114"/>
      <c r="AG161" s="301"/>
      <c r="AH161" s="301"/>
      <c r="AI161" s="114"/>
      <c r="AJ161" s="114"/>
      <c r="AK161" s="114"/>
    </row>
    <row r="162" spans="1:37" s="323" customFormat="1" ht="12.75">
      <c r="A162" s="315"/>
      <c r="B162" s="366" t="s">
        <v>236</v>
      </c>
      <c r="C162" s="142" t="s">
        <v>329</v>
      </c>
      <c r="D162" s="317" t="s">
        <v>339</v>
      </c>
      <c r="E162" s="420">
        <v>0.459</v>
      </c>
      <c r="F162" s="172">
        <v>0</v>
      </c>
      <c r="G162" s="172">
        <v>0.344</v>
      </c>
      <c r="H162" s="361">
        <v>0</v>
      </c>
      <c r="I162" s="361">
        <v>0.8029999999999999</v>
      </c>
      <c r="J162" s="361">
        <v>0.34493440000000003</v>
      </c>
      <c r="K162" s="361">
        <v>0</v>
      </c>
      <c r="L162" s="361">
        <v>0.36774347</v>
      </c>
      <c r="M162" s="361">
        <v>0</v>
      </c>
      <c r="N162" s="361">
        <v>0.8</v>
      </c>
      <c r="O162" s="172">
        <v>0.636457</v>
      </c>
      <c r="P162" s="172">
        <v>0.596756</v>
      </c>
      <c r="Q162" s="172">
        <v>0.543675</v>
      </c>
      <c r="R162" s="171">
        <v>0.491902</v>
      </c>
      <c r="S162" s="399"/>
      <c r="T162" s="319"/>
      <c r="U162" s="320"/>
      <c r="V162" s="319"/>
      <c r="W162" s="320"/>
      <c r="X162" s="319"/>
      <c r="Y162" s="320"/>
      <c r="Z162" s="319"/>
      <c r="AA162" s="320"/>
      <c r="AB162" s="319"/>
      <c r="AC162" s="320"/>
      <c r="AD162" s="321"/>
      <c r="AE162" s="322"/>
      <c r="AF162" s="321"/>
      <c r="AG162" s="322"/>
      <c r="AH162" s="322"/>
      <c r="AI162" s="321"/>
      <c r="AJ162" s="321"/>
      <c r="AK162" s="321"/>
    </row>
    <row r="163" spans="1:37" ht="12.75">
      <c r="A163" s="294"/>
      <c r="B163" s="353"/>
      <c r="C163" s="128"/>
      <c r="D163" s="297" t="s">
        <v>337</v>
      </c>
      <c r="E163" s="415">
        <v>0</v>
      </c>
      <c r="F163" s="298">
        <v>0</v>
      </c>
      <c r="G163" s="298">
        <v>0.4</v>
      </c>
      <c r="H163" s="298">
        <v>0</v>
      </c>
      <c r="I163" s="298">
        <v>0.4</v>
      </c>
      <c r="J163" s="298">
        <v>0.45</v>
      </c>
      <c r="K163" s="298">
        <v>1.19</v>
      </c>
      <c r="L163" s="298">
        <v>0</v>
      </c>
      <c r="M163" s="298">
        <v>0</v>
      </c>
      <c r="N163" s="298">
        <v>1.64</v>
      </c>
      <c r="O163" s="298"/>
      <c r="P163" s="298"/>
      <c r="Q163" s="298"/>
      <c r="R163" s="163"/>
      <c r="S163" s="299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114"/>
      <c r="AE163" s="114"/>
      <c r="AF163" s="114"/>
      <c r="AG163" s="114"/>
      <c r="AH163" s="114"/>
      <c r="AI163" s="231"/>
      <c r="AJ163" s="231"/>
      <c r="AK163" s="231"/>
    </row>
    <row r="164" spans="1:37" ht="21.75" customHeight="1">
      <c r="A164" s="294">
        <v>97</v>
      </c>
      <c r="B164" s="447" t="s">
        <v>330</v>
      </c>
      <c r="C164" s="128" t="s">
        <v>284</v>
      </c>
      <c r="D164" s="297" t="s">
        <v>338</v>
      </c>
      <c r="E164" s="193">
        <v>0</v>
      </c>
      <c r="F164" s="133">
        <v>0</v>
      </c>
      <c r="G164" s="133">
        <v>0</v>
      </c>
      <c r="H164" s="192">
        <v>0</v>
      </c>
      <c r="I164" s="192">
        <v>0</v>
      </c>
      <c r="J164" s="192">
        <v>0</v>
      </c>
      <c r="K164" s="192">
        <v>0</v>
      </c>
      <c r="L164" s="192">
        <v>0</v>
      </c>
      <c r="M164" s="192">
        <v>0</v>
      </c>
      <c r="N164" s="192">
        <v>0</v>
      </c>
      <c r="O164" s="133">
        <v>0.092574</v>
      </c>
      <c r="P164" s="133">
        <v>0.183456</v>
      </c>
      <c r="Q164" s="133"/>
      <c r="R164" s="298"/>
      <c r="S164" s="299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114"/>
      <c r="AE164" s="114"/>
      <c r="AF164" s="114"/>
      <c r="AG164" s="114"/>
      <c r="AH164" s="114"/>
      <c r="AI164" s="231"/>
      <c r="AJ164" s="231"/>
      <c r="AK164" s="231"/>
    </row>
    <row r="165" spans="1:37" ht="12.75">
      <c r="A165" s="294"/>
      <c r="B165" s="353" t="s">
        <v>236</v>
      </c>
      <c r="C165" s="128" t="s">
        <v>331</v>
      </c>
      <c r="D165" s="303" t="s">
        <v>339</v>
      </c>
      <c r="E165" s="420">
        <v>0.00538001</v>
      </c>
      <c r="F165" s="172">
        <v>0</v>
      </c>
      <c r="G165" s="172">
        <v>0.00527884</v>
      </c>
      <c r="H165" s="361">
        <v>0</v>
      </c>
      <c r="I165" s="361">
        <v>0.010658850000000001</v>
      </c>
      <c r="J165" s="361">
        <v>0.05</v>
      </c>
      <c r="K165" s="361">
        <v>0</v>
      </c>
      <c r="L165" s="361">
        <v>0.04061215</v>
      </c>
      <c r="M165" s="361">
        <v>0</v>
      </c>
      <c r="N165" s="361">
        <v>0.09061215</v>
      </c>
      <c r="O165" s="172">
        <v>0.011145</v>
      </c>
      <c r="P165" s="172">
        <v>0.008958</v>
      </c>
      <c r="Q165" s="172">
        <v>0.0068039</v>
      </c>
      <c r="R165" s="163">
        <v>0.0068094</v>
      </c>
      <c r="S165" s="379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114"/>
      <c r="AE165" s="114"/>
      <c r="AF165" s="114"/>
      <c r="AG165" s="114"/>
      <c r="AH165" s="114"/>
      <c r="AI165" s="231"/>
      <c r="AJ165" s="231"/>
      <c r="AK165" s="231"/>
    </row>
    <row r="166" spans="1:37" ht="12.75">
      <c r="A166" s="127"/>
      <c r="B166" s="369"/>
      <c r="C166" s="127"/>
      <c r="D166" s="284" t="s">
        <v>337</v>
      </c>
      <c r="E166" s="415">
        <v>0</v>
      </c>
      <c r="F166" s="298">
        <v>0</v>
      </c>
      <c r="G166" s="298">
        <v>0</v>
      </c>
      <c r="H166" s="298">
        <v>0</v>
      </c>
      <c r="I166" s="298">
        <v>0</v>
      </c>
      <c r="J166" s="298">
        <v>0</v>
      </c>
      <c r="K166" s="298">
        <v>0</v>
      </c>
      <c r="L166" s="298">
        <v>0</v>
      </c>
      <c r="M166" s="298">
        <v>0</v>
      </c>
      <c r="N166" s="298">
        <v>0</v>
      </c>
      <c r="O166" s="298"/>
      <c r="P166" s="298"/>
      <c r="Q166" s="298"/>
      <c r="R166" s="285"/>
      <c r="S166" s="401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114"/>
      <c r="AE166" s="114"/>
      <c r="AF166" s="114"/>
      <c r="AG166" s="114"/>
      <c r="AH166" s="114"/>
      <c r="AI166" s="231"/>
      <c r="AJ166" s="231"/>
      <c r="AK166" s="231"/>
    </row>
    <row r="167" spans="1:37" ht="12.75">
      <c r="A167" s="128"/>
      <c r="B167" s="194" t="s">
        <v>332</v>
      </c>
      <c r="C167" s="128" t="s">
        <v>192</v>
      </c>
      <c r="D167" s="297" t="s">
        <v>338</v>
      </c>
      <c r="E167" s="193">
        <v>0</v>
      </c>
      <c r="F167" s="133">
        <v>0</v>
      </c>
      <c r="G167" s="133">
        <v>0</v>
      </c>
      <c r="H167" s="192">
        <v>0</v>
      </c>
      <c r="I167" s="192">
        <v>0</v>
      </c>
      <c r="J167" s="192">
        <v>0</v>
      </c>
      <c r="K167" s="192">
        <v>0</v>
      </c>
      <c r="L167" s="192">
        <v>0</v>
      </c>
      <c r="M167" s="192">
        <v>0</v>
      </c>
      <c r="N167" s="192">
        <v>0</v>
      </c>
      <c r="O167" s="133"/>
      <c r="P167" s="133"/>
      <c r="Q167" s="133">
        <v>0.0203</v>
      </c>
      <c r="R167" s="163"/>
      <c r="S167" s="401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114"/>
      <c r="AE167" s="114"/>
      <c r="AF167" s="114"/>
      <c r="AG167" s="114"/>
      <c r="AH167" s="114"/>
      <c r="AI167" s="231"/>
      <c r="AJ167" s="231"/>
      <c r="AK167" s="231"/>
    </row>
    <row r="168" spans="1:37" ht="12.75">
      <c r="A168" s="128"/>
      <c r="B168" s="128" t="s">
        <v>236</v>
      </c>
      <c r="C168" s="128"/>
      <c r="D168" s="303" t="s">
        <v>339</v>
      </c>
      <c r="E168" s="193">
        <v>0</v>
      </c>
      <c r="F168" s="133">
        <v>0.05</v>
      </c>
      <c r="G168" s="133">
        <v>0</v>
      </c>
      <c r="H168" s="192">
        <v>0</v>
      </c>
      <c r="I168" s="192">
        <v>0.05</v>
      </c>
      <c r="J168" s="192">
        <v>0</v>
      </c>
      <c r="K168" s="192">
        <v>0.00783787</v>
      </c>
      <c r="L168" s="192">
        <v>0</v>
      </c>
      <c r="M168" s="192">
        <v>0.00786047</v>
      </c>
      <c r="N168" s="192">
        <v>0.015698339999999998</v>
      </c>
      <c r="O168" s="133">
        <v>0.015677</v>
      </c>
      <c r="P168" s="133">
        <v>0.015677</v>
      </c>
      <c r="Q168" s="133">
        <v>0.015677</v>
      </c>
      <c r="R168" s="163">
        <v>0.01532396</v>
      </c>
      <c r="S168" s="391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114"/>
      <c r="AE168" s="114"/>
      <c r="AF168" s="114"/>
      <c r="AG168" s="114"/>
      <c r="AH168" s="114"/>
      <c r="AI168" s="231"/>
      <c r="AJ168" s="231"/>
      <c r="AK168" s="231"/>
    </row>
    <row r="169" spans="1:37" s="359" customFormat="1" ht="12.75">
      <c r="A169" s="448"/>
      <c r="B169" s="127"/>
      <c r="C169" s="127"/>
      <c r="D169" s="284" t="s">
        <v>337</v>
      </c>
      <c r="E169" s="449"/>
      <c r="F169" s="210"/>
      <c r="G169" s="210"/>
      <c r="H169" s="377">
        <v>20.21</v>
      </c>
      <c r="I169" s="377">
        <v>20.21</v>
      </c>
      <c r="J169" s="377"/>
      <c r="K169" s="377"/>
      <c r="L169" s="377"/>
      <c r="M169" s="377"/>
      <c r="N169" s="377">
        <v>0</v>
      </c>
      <c r="O169" s="210"/>
      <c r="P169" s="210"/>
      <c r="Q169" s="210"/>
      <c r="R169" s="450"/>
      <c r="S169" s="451"/>
      <c r="T169" s="355"/>
      <c r="U169" s="355"/>
      <c r="V169" s="355"/>
      <c r="W169" s="355"/>
      <c r="X169" s="355"/>
      <c r="Y169" s="355"/>
      <c r="Z169" s="355"/>
      <c r="AA169" s="355"/>
      <c r="AB169" s="355"/>
      <c r="AC169" s="355"/>
      <c r="AD169" s="357"/>
      <c r="AE169" s="357"/>
      <c r="AF169" s="357"/>
      <c r="AG169" s="357"/>
      <c r="AH169" s="357"/>
      <c r="AI169" s="357"/>
      <c r="AJ169" s="357"/>
      <c r="AK169" s="357"/>
    </row>
    <row r="170" spans="1:37" s="110" customFormat="1" ht="12.75">
      <c r="A170" s="115"/>
      <c r="B170" s="128" t="s">
        <v>375</v>
      </c>
      <c r="C170" s="128"/>
      <c r="D170" s="297" t="s">
        <v>338</v>
      </c>
      <c r="E170" s="193"/>
      <c r="F170" s="133"/>
      <c r="G170" s="133"/>
      <c r="H170" s="192"/>
      <c r="I170" s="192">
        <v>0</v>
      </c>
      <c r="J170" s="192"/>
      <c r="K170" s="192"/>
      <c r="L170" s="192"/>
      <c r="M170" s="192">
        <v>20.21</v>
      </c>
      <c r="N170" s="192">
        <v>20.21</v>
      </c>
      <c r="O170" s="133"/>
      <c r="P170" s="133"/>
      <c r="Q170" s="133"/>
      <c r="R170" s="452"/>
      <c r="S170" s="391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114"/>
      <c r="AE170" s="114"/>
      <c r="AF170" s="114"/>
      <c r="AG170" s="114"/>
      <c r="AH170" s="114"/>
      <c r="AI170" s="114"/>
      <c r="AJ170" s="114"/>
      <c r="AK170" s="114"/>
    </row>
    <row r="171" spans="1:37" s="427" customFormat="1" ht="12.75">
      <c r="A171" s="174"/>
      <c r="B171" s="142"/>
      <c r="C171" s="142"/>
      <c r="D171" s="317" t="s">
        <v>339</v>
      </c>
      <c r="E171" s="420"/>
      <c r="F171" s="172"/>
      <c r="G171" s="172"/>
      <c r="H171" s="361"/>
      <c r="I171" s="361">
        <v>0</v>
      </c>
      <c r="J171" s="361"/>
      <c r="K171" s="361"/>
      <c r="L171" s="361"/>
      <c r="M171" s="361">
        <v>0.4042</v>
      </c>
      <c r="N171" s="361">
        <v>0.4042</v>
      </c>
      <c r="O171" s="172"/>
      <c r="P171" s="172"/>
      <c r="Q171" s="172"/>
      <c r="R171" s="453"/>
      <c r="S171" s="454"/>
      <c r="T171" s="455"/>
      <c r="U171" s="455"/>
      <c r="V171" s="455"/>
      <c r="W171" s="455"/>
      <c r="X171" s="455"/>
      <c r="Y171" s="455"/>
      <c r="Z171" s="455"/>
      <c r="AA171" s="455"/>
      <c r="AB171" s="455"/>
      <c r="AC171" s="455"/>
      <c r="AD171" s="426"/>
      <c r="AE171" s="426"/>
      <c r="AF171" s="426"/>
      <c r="AG171" s="426"/>
      <c r="AH171" s="426"/>
      <c r="AI171" s="426"/>
      <c r="AJ171" s="426"/>
      <c r="AK171" s="426"/>
    </row>
    <row r="172" spans="1:37" s="110" customFormat="1" ht="12.75">
      <c r="A172" s="294"/>
      <c r="B172" s="128"/>
      <c r="C172" s="128"/>
      <c r="D172" s="297" t="s">
        <v>337</v>
      </c>
      <c r="E172" s="415">
        <v>0.8199769299999999</v>
      </c>
      <c r="F172" s="298">
        <v>0.81412062</v>
      </c>
      <c r="G172" s="298">
        <v>1.6</v>
      </c>
      <c r="H172" s="298">
        <v>20.91</v>
      </c>
      <c r="I172" s="298">
        <v>24.14409755</v>
      </c>
      <c r="J172" s="298">
        <v>1.65</v>
      </c>
      <c r="K172" s="298">
        <v>1.778</v>
      </c>
      <c r="L172" s="298">
        <v>0.5</v>
      </c>
      <c r="M172" s="298">
        <v>0.4</v>
      </c>
      <c r="N172" s="298">
        <v>4.328</v>
      </c>
      <c r="O172" s="298">
        <v>0</v>
      </c>
      <c r="P172" s="298">
        <v>0</v>
      </c>
      <c r="Q172" s="298">
        <v>0</v>
      </c>
      <c r="R172" s="452">
        <v>0</v>
      </c>
      <c r="S172" s="456"/>
      <c r="T172" s="415"/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5">
        <v>0</v>
      </c>
      <c r="AE172" s="345">
        <v>0</v>
      </c>
      <c r="AF172" s="345">
        <v>0</v>
      </c>
      <c r="AG172" s="345">
        <v>0</v>
      </c>
      <c r="AH172" s="345">
        <v>0</v>
      </c>
      <c r="AI172" s="114"/>
      <c r="AJ172" s="114"/>
      <c r="AK172" s="114"/>
    </row>
    <row r="173" spans="1:37" s="110" customFormat="1" ht="12.75">
      <c r="A173" s="294"/>
      <c r="B173" s="314" t="s">
        <v>196</v>
      </c>
      <c r="C173" s="314" t="s">
        <v>195</v>
      </c>
      <c r="D173" s="297" t="s">
        <v>338</v>
      </c>
      <c r="E173" s="193">
        <v>4.98065351</v>
      </c>
      <c r="F173" s="133">
        <v>2.44983862</v>
      </c>
      <c r="G173" s="133">
        <v>5.146694515</v>
      </c>
      <c r="H173" s="192">
        <v>3.2963551300000002</v>
      </c>
      <c r="I173" s="192">
        <v>15.873541775</v>
      </c>
      <c r="J173" s="192">
        <v>4.13686787</v>
      </c>
      <c r="K173" s="192">
        <v>2.84613885</v>
      </c>
      <c r="L173" s="192">
        <v>4.213059449999999</v>
      </c>
      <c r="M173" s="192">
        <v>23.37050277</v>
      </c>
      <c r="N173" s="192">
        <v>34.566568939999996</v>
      </c>
      <c r="O173" s="133">
        <v>17.643679600000006</v>
      </c>
      <c r="P173" s="133">
        <v>18.68704837</v>
      </c>
      <c r="Q173" s="133">
        <v>18.64776458</v>
      </c>
      <c r="R173" s="452">
        <v>19.74190976</v>
      </c>
      <c r="S173" s="456"/>
      <c r="T173" s="415"/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5">
        <v>0.38828654</v>
      </c>
      <c r="AE173" s="345">
        <v>0.38828654</v>
      </c>
      <c r="AF173" s="345">
        <v>0.38828654</v>
      </c>
      <c r="AG173" s="345">
        <v>0.38828654</v>
      </c>
      <c r="AH173" s="345">
        <v>0.38828643</v>
      </c>
      <c r="AI173" s="114"/>
      <c r="AJ173" s="114"/>
      <c r="AK173" s="114"/>
    </row>
    <row r="174" spans="1:37" s="323" customFormat="1" ht="12.75">
      <c r="A174" s="315"/>
      <c r="B174" s="316"/>
      <c r="C174" s="316"/>
      <c r="D174" s="317" t="s">
        <v>339</v>
      </c>
      <c r="E174" s="420">
        <v>1.9788104899999999</v>
      </c>
      <c r="F174" s="172">
        <v>1.26199301</v>
      </c>
      <c r="G174" s="172">
        <v>1.73825855</v>
      </c>
      <c r="H174" s="361">
        <v>1.3694403600000002</v>
      </c>
      <c r="I174" s="361">
        <v>6.348502410000001</v>
      </c>
      <c r="J174" s="361">
        <v>1.8352164800000001</v>
      </c>
      <c r="K174" s="361">
        <v>1.07857597</v>
      </c>
      <c r="L174" s="361">
        <v>1.8189359600000001</v>
      </c>
      <c r="M174" s="361">
        <v>1.64801829</v>
      </c>
      <c r="N174" s="361">
        <v>6.3807466999999995</v>
      </c>
      <c r="O174" s="172">
        <v>5.279158580000001</v>
      </c>
      <c r="P174" s="172">
        <v>4.71382516</v>
      </c>
      <c r="Q174" s="172">
        <v>4.1592514099999995</v>
      </c>
      <c r="R174" s="453">
        <v>3.56038118</v>
      </c>
      <c r="S174" s="406"/>
      <c r="T174" s="149"/>
      <c r="U174" s="349"/>
      <c r="V174" s="349"/>
      <c r="W174" s="349"/>
      <c r="X174" s="349"/>
      <c r="Y174" s="349"/>
      <c r="Z174" s="349"/>
      <c r="AA174" s="349"/>
      <c r="AB174" s="349"/>
      <c r="AC174" s="349"/>
      <c r="AD174" s="457">
        <v>0.05824298</v>
      </c>
      <c r="AE174" s="457">
        <v>0.04659438</v>
      </c>
      <c r="AF174" s="457">
        <v>0.03494579</v>
      </c>
      <c r="AG174" s="457">
        <v>0.02329719</v>
      </c>
      <c r="AH174" s="457">
        <v>0.0116486</v>
      </c>
      <c r="AI174" s="321"/>
      <c r="AJ174" s="321"/>
      <c r="AK174" s="321"/>
    </row>
    <row r="175" spans="1:37" ht="12.75" customHeight="1" hidden="1" outlineLevel="1">
      <c r="A175" s="324"/>
      <c r="B175" s="428" t="s">
        <v>197</v>
      </c>
      <c r="C175" s="409" t="s">
        <v>333</v>
      </c>
      <c r="D175" s="303"/>
      <c r="E175" s="458"/>
      <c r="F175" s="459"/>
      <c r="G175" s="459"/>
      <c r="H175" s="163">
        <v>3.2963551300000002</v>
      </c>
      <c r="I175" s="192">
        <v>3.2963551300000002</v>
      </c>
      <c r="J175" s="163"/>
      <c r="K175" s="163"/>
      <c r="L175" s="163"/>
      <c r="M175" s="163"/>
      <c r="N175" s="411">
        <v>0</v>
      </c>
      <c r="O175" s="129"/>
      <c r="P175" s="129"/>
      <c r="Q175" s="129"/>
      <c r="R175" s="129"/>
      <c r="S175" s="299"/>
      <c r="T175" s="242"/>
      <c r="U175" s="300"/>
      <c r="V175" s="242"/>
      <c r="W175" s="300"/>
      <c r="X175" s="242"/>
      <c r="Y175" s="300"/>
      <c r="Z175" s="242"/>
      <c r="AA175" s="300"/>
      <c r="AB175" s="242"/>
      <c r="AC175" s="300"/>
      <c r="AD175" s="114"/>
      <c r="AE175" s="301"/>
      <c r="AF175" s="114"/>
      <c r="AG175" s="301"/>
      <c r="AH175" s="301"/>
      <c r="AI175" s="231"/>
      <c r="AJ175" s="231"/>
      <c r="AK175" s="231"/>
    </row>
    <row r="176" spans="1:37" s="359" customFormat="1" ht="12.75" collapsed="1">
      <c r="A176" s="352"/>
      <c r="B176" s="127"/>
      <c r="C176" s="127"/>
      <c r="D176" s="284" t="s">
        <v>337</v>
      </c>
      <c r="E176" s="415">
        <v>0</v>
      </c>
      <c r="F176" s="298">
        <v>0</v>
      </c>
      <c r="G176" s="298">
        <v>0</v>
      </c>
      <c r="H176" s="298">
        <v>0</v>
      </c>
      <c r="I176" s="298">
        <v>0</v>
      </c>
      <c r="J176" s="298">
        <v>0</v>
      </c>
      <c r="K176" s="298">
        <v>0</v>
      </c>
      <c r="L176" s="298">
        <v>0</v>
      </c>
      <c r="M176" s="298">
        <v>0</v>
      </c>
      <c r="N176" s="298">
        <v>0</v>
      </c>
      <c r="O176" s="298"/>
      <c r="P176" s="298"/>
      <c r="Q176" s="298"/>
      <c r="R176" s="450"/>
      <c r="S176" s="354"/>
      <c r="T176" s="355"/>
      <c r="U176" s="356"/>
      <c r="V176" s="355"/>
      <c r="W176" s="356"/>
      <c r="X176" s="355"/>
      <c r="Y176" s="356"/>
      <c r="Z176" s="355"/>
      <c r="AA176" s="356"/>
      <c r="AB176" s="355"/>
      <c r="AC176" s="356"/>
      <c r="AD176" s="357"/>
      <c r="AE176" s="358"/>
      <c r="AF176" s="357"/>
      <c r="AG176" s="358"/>
      <c r="AH176" s="358"/>
      <c r="AI176" s="357"/>
      <c r="AJ176" s="357"/>
      <c r="AK176" s="357"/>
    </row>
    <row r="177" spans="1:37" s="110" customFormat="1" ht="12.75">
      <c r="A177" s="294">
        <v>59</v>
      </c>
      <c r="B177" s="128" t="s">
        <v>199</v>
      </c>
      <c r="C177" s="128" t="s">
        <v>334</v>
      </c>
      <c r="D177" s="297" t="s">
        <v>338</v>
      </c>
      <c r="E177" s="193">
        <v>0</v>
      </c>
      <c r="F177" s="133">
        <v>1.90625</v>
      </c>
      <c r="G177" s="133">
        <v>0</v>
      </c>
      <c r="H177" s="192">
        <v>1.90625</v>
      </c>
      <c r="I177" s="192">
        <v>3.8125</v>
      </c>
      <c r="J177" s="192">
        <v>0</v>
      </c>
      <c r="K177" s="192">
        <v>0</v>
      </c>
      <c r="L177" s="192">
        <v>0</v>
      </c>
      <c r="M177" s="192">
        <v>0</v>
      </c>
      <c r="N177" s="192">
        <v>0</v>
      </c>
      <c r="O177" s="133"/>
      <c r="P177" s="133"/>
      <c r="Q177" s="133"/>
      <c r="R177" s="452"/>
      <c r="S177" s="299"/>
      <c r="T177" s="242"/>
      <c r="U177" s="300"/>
      <c r="V177" s="242"/>
      <c r="W177" s="300"/>
      <c r="X177" s="242"/>
      <c r="Y177" s="300"/>
      <c r="Z177" s="242"/>
      <c r="AA177" s="300"/>
      <c r="AB177" s="242"/>
      <c r="AC177" s="300"/>
      <c r="AD177" s="114"/>
      <c r="AE177" s="301"/>
      <c r="AF177" s="114"/>
      <c r="AG177" s="301"/>
      <c r="AH177" s="301"/>
      <c r="AI177" s="114"/>
      <c r="AJ177" s="114"/>
      <c r="AK177" s="114"/>
    </row>
    <row r="178" spans="1:37" s="110" customFormat="1" ht="12.75">
      <c r="A178" s="294"/>
      <c r="B178" s="128"/>
      <c r="C178" s="128" t="s">
        <v>335</v>
      </c>
      <c r="D178" s="303" t="s">
        <v>339</v>
      </c>
      <c r="E178" s="420">
        <v>0.03860861</v>
      </c>
      <c r="F178" s="172">
        <v>0.0219788</v>
      </c>
      <c r="G178" s="172">
        <v>0.02278256</v>
      </c>
      <c r="H178" s="361">
        <v>0.01599997</v>
      </c>
      <c r="I178" s="361">
        <v>0.09936994</v>
      </c>
      <c r="J178" s="361">
        <v>0.0066086800000000005</v>
      </c>
      <c r="K178" s="361">
        <v>0</v>
      </c>
      <c r="L178" s="361">
        <v>0</v>
      </c>
      <c r="M178" s="361">
        <v>0</v>
      </c>
      <c r="N178" s="361">
        <v>0.0066086800000000005</v>
      </c>
      <c r="O178" s="172"/>
      <c r="P178" s="172"/>
      <c r="Q178" s="172"/>
      <c r="R178" s="453"/>
      <c r="S178" s="299"/>
      <c r="T178" s="242"/>
      <c r="U178" s="300"/>
      <c r="V178" s="242"/>
      <c r="W178" s="300"/>
      <c r="X178" s="242"/>
      <c r="Y178" s="300"/>
      <c r="Z178" s="242"/>
      <c r="AA178" s="300"/>
      <c r="AB178" s="242"/>
      <c r="AC178" s="300"/>
      <c r="AD178" s="114"/>
      <c r="AE178" s="301"/>
      <c r="AF178" s="114"/>
      <c r="AG178" s="301"/>
      <c r="AH178" s="301"/>
      <c r="AI178" s="114"/>
      <c r="AJ178" s="114"/>
      <c r="AK178" s="114"/>
    </row>
    <row r="179" spans="1:37" s="292" customFormat="1" ht="12.75">
      <c r="A179" s="305"/>
      <c r="B179" s="127"/>
      <c r="C179" s="127"/>
      <c r="D179" s="284" t="s">
        <v>337</v>
      </c>
      <c r="E179" s="415">
        <v>0</v>
      </c>
      <c r="F179" s="298">
        <v>0</v>
      </c>
      <c r="G179" s="298">
        <v>0</v>
      </c>
      <c r="H179" s="298">
        <v>0</v>
      </c>
      <c r="I179" s="298">
        <v>0</v>
      </c>
      <c r="J179" s="298">
        <v>0</v>
      </c>
      <c r="K179" s="298">
        <v>0</v>
      </c>
      <c r="L179" s="298">
        <v>0</v>
      </c>
      <c r="M179" s="298">
        <v>0</v>
      </c>
      <c r="N179" s="298">
        <v>0</v>
      </c>
      <c r="O179" s="298"/>
      <c r="P179" s="298"/>
      <c r="Q179" s="298"/>
      <c r="R179" s="450"/>
      <c r="S179" s="331"/>
      <c r="T179" s="332"/>
      <c r="U179" s="333"/>
      <c r="V179" s="332"/>
      <c r="W179" s="333"/>
      <c r="X179" s="332"/>
      <c r="Y179" s="333"/>
      <c r="Z179" s="332"/>
      <c r="AA179" s="333"/>
      <c r="AB179" s="332"/>
      <c r="AC179" s="333"/>
      <c r="AD179" s="131"/>
      <c r="AE179" s="334"/>
      <c r="AF179" s="131"/>
      <c r="AG179" s="334"/>
      <c r="AH179" s="334"/>
      <c r="AI179" s="131"/>
      <c r="AJ179" s="131"/>
      <c r="AK179" s="131"/>
    </row>
    <row r="180" spans="1:37" s="110" customFormat="1" ht="12.75">
      <c r="A180" s="294">
        <v>60</v>
      </c>
      <c r="B180" s="128" t="s">
        <v>202</v>
      </c>
      <c r="C180" s="128" t="s">
        <v>334</v>
      </c>
      <c r="D180" s="297" t="s">
        <v>338</v>
      </c>
      <c r="E180" s="193">
        <v>1.90625</v>
      </c>
      <c r="F180" s="133">
        <v>0</v>
      </c>
      <c r="G180" s="133">
        <v>1.90625</v>
      </c>
      <c r="H180" s="192">
        <v>0</v>
      </c>
      <c r="I180" s="192">
        <v>3.8125</v>
      </c>
      <c r="J180" s="192">
        <v>1.90625</v>
      </c>
      <c r="K180" s="192">
        <v>0</v>
      </c>
      <c r="L180" s="192">
        <v>1.90625</v>
      </c>
      <c r="M180" s="192">
        <v>0</v>
      </c>
      <c r="N180" s="192">
        <v>3.8125</v>
      </c>
      <c r="O180" s="133"/>
      <c r="P180" s="133"/>
      <c r="Q180" s="133"/>
      <c r="R180" s="452"/>
      <c r="S180" s="299"/>
      <c r="T180" s="242"/>
      <c r="U180" s="300"/>
      <c r="V180" s="242"/>
      <c r="W180" s="300"/>
      <c r="X180" s="242"/>
      <c r="Y180" s="300"/>
      <c r="Z180" s="242"/>
      <c r="AA180" s="300"/>
      <c r="AB180" s="242"/>
      <c r="AC180" s="300"/>
      <c r="AD180" s="114"/>
      <c r="AE180" s="301"/>
      <c r="AF180" s="114"/>
      <c r="AG180" s="301"/>
      <c r="AH180" s="301"/>
      <c r="AI180" s="114"/>
      <c r="AJ180" s="114"/>
      <c r="AK180" s="114"/>
    </row>
    <row r="181" spans="1:37" s="323" customFormat="1" ht="12.75">
      <c r="A181" s="315"/>
      <c r="B181" s="142"/>
      <c r="C181" s="142" t="s">
        <v>336</v>
      </c>
      <c r="D181" s="317" t="s">
        <v>339</v>
      </c>
      <c r="E181" s="420">
        <v>0.059999870000000004</v>
      </c>
      <c r="F181" s="172">
        <v>0.032968199999999996</v>
      </c>
      <c r="G181" s="172">
        <v>0.043825989999999995</v>
      </c>
      <c r="H181" s="361">
        <v>0.03199993</v>
      </c>
      <c r="I181" s="361">
        <v>0.16879399</v>
      </c>
      <c r="J181" s="361">
        <v>0.027999939999999997</v>
      </c>
      <c r="K181" s="361">
        <v>0.01565214</v>
      </c>
      <c r="L181" s="361">
        <v>0.011999969999999999</v>
      </c>
      <c r="M181" s="361">
        <v>0</v>
      </c>
      <c r="N181" s="361">
        <v>0.055652049999999995</v>
      </c>
      <c r="O181" s="172"/>
      <c r="P181" s="172"/>
      <c r="Q181" s="172"/>
      <c r="R181" s="453"/>
      <c r="S181" s="318"/>
      <c r="T181" s="319"/>
      <c r="U181" s="320"/>
      <c r="V181" s="319"/>
      <c r="W181" s="320"/>
      <c r="X181" s="319"/>
      <c r="Y181" s="320"/>
      <c r="Z181" s="319"/>
      <c r="AA181" s="320"/>
      <c r="AB181" s="319"/>
      <c r="AC181" s="320"/>
      <c r="AD181" s="321"/>
      <c r="AE181" s="322"/>
      <c r="AF181" s="321"/>
      <c r="AG181" s="322"/>
      <c r="AH181" s="322"/>
      <c r="AI181" s="321"/>
      <c r="AJ181" s="321"/>
      <c r="AK181" s="321"/>
    </row>
    <row r="182" spans="1:37" s="292" customFormat="1" ht="12.75">
      <c r="A182" s="305"/>
      <c r="B182" s="127"/>
      <c r="C182" s="127"/>
      <c r="D182" s="284" t="s">
        <v>337</v>
      </c>
      <c r="E182" s="415">
        <v>0</v>
      </c>
      <c r="F182" s="298">
        <v>0</v>
      </c>
      <c r="G182" s="298">
        <v>0</v>
      </c>
      <c r="H182" s="298">
        <v>0</v>
      </c>
      <c r="I182" s="298">
        <v>0</v>
      </c>
      <c r="J182" s="298">
        <v>0</v>
      </c>
      <c r="K182" s="298">
        <v>0</v>
      </c>
      <c r="L182" s="298">
        <v>0</v>
      </c>
      <c r="M182" s="298">
        <v>0</v>
      </c>
      <c r="N182" s="298">
        <v>0</v>
      </c>
      <c r="O182" s="298">
        <v>0</v>
      </c>
      <c r="P182" s="298">
        <v>0</v>
      </c>
      <c r="Q182" s="298">
        <v>0</v>
      </c>
      <c r="R182" s="450">
        <v>0</v>
      </c>
      <c r="S182" s="310"/>
      <c r="T182" s="339"/>
      <c r="U182" s="340"/>
      <c r="V182" s="339"/>
      <c r="W182" s="340"/>
      <c r="X182" s="339"/>
      <c r="Y182" s="340"/>
      <c r="Z182" s="339"/>
      <c r="AA182" s="340"/>
      <c r="AB182" s="339"/>
      <c r="AC182" s="340"/>
      <c r="AD182" s="339">
        <v>0</v>
      </c>
      <c r="AE182" s="340">
        <v>0</v>
      </c>
      <c r="AF182" s="339">
        <v>0</v>
      </c>
      <c r="AG182" s="340">
        <v>0</v>
      </c>
      <c r="AH182" s="340">
        <v>0</v>
      </c>
      <c r="AI182" s="131"/>
      <c r="AJ182" s="131"/>
      <c r="AK182" s="131"/>
    </row>
    <row r="183" spans="1:37" s="110" customFormat="1" ht="12.75">
      <c r="A183" s="294"/>
      <c r="B183" s="314" t="s">
        <v>205</v>
      </c>
      <c r="C183" s="314" t="s">
        <v>204</v>
      </c>
      <c r="D183" s="297" t="s">
        <v>338</v>
      </c>
      <c r="E183" s="193">
        <v>1.90625</v>
      </c>
      <c r="F183" s="133">
        <v>1.90625</v>
      </c>
      <c r="G183" s="133">
        <v>1.90625</v>
      </c>
      <c r="H183" s="192">
        <v>0.03199993</v>
      </c>
      <c r="I183" s="192">
        <v>5.75074993</v>
      </c>
      <c r="J183" s="192">
        <v>1.90625</v>
      </c>
      <c r="K183" s="192">
        <v>0</v>
      </c>
      <c r="L183" s="192">
        <v>1.90625</v>
      </c>
      <c r="M183" s="192">
        <v>0</v>
      </c>
      <c r="N183" s="192">
        <v>3.8125</v>
      </c>
      <c r="O183" s="133">
        <v>0</v>
      </c>
      <c r="P183" s="133">
        <v>0</v>
      </c>
      <c r="Q183" s="133">
        <v>0</v>
      </c>
      <c r="R183" s="452">
        <v>0</v>
      </c>
      <c r="S183" s="416"/>
      <c r="T183" s="185"/>
      <c r="U183" s="417"/>
      <c r="V183" s="185"/>
      <c r="W183" s="417"/>
      <c r="X183" s="185"/>
      <c r="Y183" s="417"/>
      <c r="Z183" s="185"/>
      <c r="AA183" s="417"/>
      <c r="AB183" s="185"/>
      <c r="AC183" s="417"/>
      <c r="AD183" s="162">
        <v>0</v>
      </c>
      <c r="AE183" s="418">
        <v>0</v>
      </c>
      <c r="AF183" s="162">
        <v>0</v>
      </c>
      <c r="AG183" s="418">
        <v>0</v>
      </c>
      <c r="AH183" s="418">
        <v>0</v>
      </c>
      <c r="AI183" s="114"/>
      <c r="AJ183" s="114"/>
      <c r="AK183" s="114"/>
    </row>
    <row r="184" spans="1:37" s="323" customFormat="1" ht="12.75">
      <c r="A184" s="315"/>
      <c r="B184" s="316"/>
      <c r="C184" s="316"/>
      <c r="D184" s="317" t="s">
        <v>339</v>
      </c>
      <c r="E184" s="420">
        <v>0.09860848</v>
      </c>
      <c r="F184" s="172">
        <v>0.054946999999999996</v>
      </c>
      <c r="G184" s="172">
        <v>0.06660854999999999</v>
      </c>
      <c r="H184" s="361">
        <v>0</v>
      </c>
      <c r="I184" s="361">
        <v>0.22016402999999998</v>
      </c>
      <c r="J184" s="361">
        <v>0.03460862</v>
      </c>
      <c r="K184" s="361">
        <v>0.01565214</v>
      </c>
      <c r="L184" s="361">
        <v>0.011999969999999999</v>
      </c>
      <c r="M184" s="361">
        <v>0</v>
      </c>
      <c r="N184" s="361">
        <v>0.06226073</v>
      </c>
      <c r="O184" s="172">
        <v>0</v>
      </c>
      <c r="P184" s="172">
        <v>0</v>
      </c>
      <c r="Q184" s="172">
        <v>0</v>
      </c>
      <c r="R184" s="453">
        <v>0</v>
      </c>
      <c r="S184" s="399"/>
      <c r="T184" s="436"/>
      <c r="U184" s="437"/>
      <c r="V184" s="436"/>
      <c r="W184" s="437"/>
      <c r="X184" s="436"/>
      <c r="Y184" s="437"/>
      <c r="Z184" s="436"/>
      <c r="AA184" s="437"/>
      <c r="AB184" s="436"/>
      <c r="AC184" s="437"/>
      <c r="AD184" s="170">
        <v>0</v>
      </c>
      <c r="AE184" s="438">
        <v>0</v>
      </c>
      <c r="AF184" s="170">
        <v>0</v>
      </c>
      <c r="AG184" s="438">
        <v>0</v>
      </c>
      <c r="AH184" s="438">
        <v>0</v>
      </c>
      <c r="AI184" s="321"/>
      <c r="AJ184" s="321"/>
      <c r="AK184" s="321"/>
    </row>
    <row r="185" spans="1:37" ht="12.75">
      <c r="A185" s="294"/>
      <c r="B185" s="314"/>
      <c r="C185" s="314"/>
      <c r="D185" s="303"/>
      <c r="E185" s="135"/>
      <c r="F185" s="129"/>
      <c r="G185" s="129"/>
      <c r="H185" s="163"/>
      <c r="I185" s="411"/>
      <c r="J185" s="163"/>
      <c r="K185" s="163"/>
      <c r="L185" s="163"/>
      <c r="M185" s="163"/>
      <c r="N185" s="411"/>
      <c r="O185" s="129"/>
      <c r="P185" s="129"/>
      <c r="Q185" s="129"/>
      <c r="R185" s="129"/>
      <c r="S185" s="299"/>
      <c r="T185" s="242"/>
      <c r="U185" s="300"/>
      <c r="V185" s="242"/>
      <c r="W185" s="300"/>
      <c r="X185" s="242"/>
      <c r="Y185" s="300"/>
      <c r="Z185" s="242"/>
      <c r="AA185" s="300"/>
      <c r="AB185" s="242"/>
      <c r="AC185" s="300"/>
      <c r="AD185" s="114"/>
      <c r="AE185" s="301"/>
      <c r="AF185" s="114"/>
      <c r="AG185" s="301"/>
      <c r="AH185" s="301"/>
      <c r="AI185" s="231"/>
      <c r="AJ185" s="231"/>
      <c r="AK185" s="231"/>
    </row>
    <row r="186" spans="1:37" s="292" customFormat="1" ht="12.75">
      <c r="A186" s="305"/>
      <c r="B186" s="460"/>
      <c r="C186" s="461"/>
      <c r="D186" s="462" t="s">
        <v>337</v>
      </c>
      <c r="E186" s="463">
        <v>1.39111293117</v>
      </c>
      <c r="F186" s="463">
        <v>1.14013945605</v>
      </c>
      <c r="G186" s="463">
        <v>2.4076060312500003</v>
      </c>
      <c r="H186" s="463">
        <v>9.675678305</v>
      </c>
      <c r="I186" s="464">
        <v>30.9070569166</v>
      </c>
      <c r="J186" s="463">
        <v>279.16188999999997</v>
      </c>
      <c r="K186" s="463">
        <v>3.4971300000000003</v>
      </c>
      <c r="L186" s="463">
        <v>0.883192499</v>
      </c>
      <c r="M186" s="463">
        <v>2.532915</v>
      </c>
      <c r="N186" s="463">
        <v>286.075127499</v>
      </c>
      <c r="O186" s="463">
        <v>59.969735245</v>
      </c>
      <c r="P186" s="463">
        <v>66.5</v>
      </c>
      <c r="Q186" s="463">
        <v>66.5</v>
      </c>
      <c r="R186" s="463">
        <v>199.5</v>
      </c>
      <c r="S186" s="465"/>
      <c r="T186" s="332"/>
      <c r="U186" s="333"/>
      <c r="V186" s="332"/>
      <c r="W186" s="333"/>
      <c r="X186" s="332"/>
      <c r="Y186" s="333"/>
      <c r="Z186" s="332"/>
      <c r="AA186" s="333"/>
      <c r="AB186" s="332"/>
      <c r="AC186" s="333"/>
      <c r="AD186" s="131"/>
      <c r="AE186" s="334"/>
      <c r="AF186" s="131"/>
      <c r="AG186" s="334"/>
      <c r="AH186" s="334"/>
      <c r="AI186" s="131"/>
      <c r="AJ186" s="131"/>
      <c r="AK186" s="131"/>
    </row>
    <row r="187" spans="1:37" s="110" customFormat="1" ht="12.75">
      <c r="A187" s="294"/>
      <c r="B187" s="466" t="s">
        <v>207</v>
      </c>
      <c r="C187" s="467" t="s">
        <v>206</v>
      </c>
      <c r="D187" s="468" t="s">
        <v>338</v>
      </c>
      <c r="E187" s="469">
        <v>12.701726012695</v>
      </c>
      <c r="F187" s="469">
        <v>5.27411992316</v>
      </c>
      <c r="G187" s="469">
        <v>5.602700399225</v>
      </c>
      <c r="H187" s="469">
        <v>5.9769047769100005</v>
      </c>
      <c r="I187" s="469">
        <v>28.236316223196</v>
      </c>
      <c r="J187" s="469">
        <v>5.03448615425</v>
      </c>
      <c r="K187" s="469">
        <v>151.79867384095002</v>
      </c>
      <c r="L187" s="469">
        <v>5.17112392615</v>
      </c>
      <c r="M187" s="469">
        <v>16.9307679959</v>
      </c>
      <c r="N187" s="469">
        <v>178.93505191725</v>
      </c>
      <c r="O187" s="469">
        <v>20.670849408900004</v>
      </c>
      <c r="P187" s="469">
        <v>22.714205459060004</v>
      </c>
      <c r="Q187" s="469">
        <v>23.15774949767</v>
      </c>
      <c r="R187" s="469">
        <v>154.56964108726999</v>
      </c>
      <c r="S187" s="470"/>
      <c r="T187" s="242"/>
      <c r="U187" s="300"/>
      <c r="V187" s="242"/>
      <c r="W187" s="300"/>
      <c r="X187" s="242"/>
      <c r="Y187" s="300"/>
      <c r="Z187" s="242"/>
      <c r="AA187" s="300"/>
      <c r="AB187" s="242"/>
      <c r="AC187" s="300"/>
      <c r="AD187" s="114"/>
      <c r="AE187" s="301"/>
      <c r="AF187" s="114"/>
      <c r="AG187" s="301"/>
      <c r="AH187" s="301"/>
      <c r="AI187" s="114"/>
      <c r="AJ187" s="114"/>
      <c r="AK187" s="114"/>
    </row>
    <row r="188" spans="1:37" s="323" customFormat="1" ht="12.75">
      <c r="A188" s="315"/>
      <c r="B188" s="471"/>
      <c r="C188" s="472"/>
      <c r="D188" s="473" t="s">
        <v>339</v>
      </c>
      <c r="E188" s="474">
        <v>1.67200623881</v>
      </c>
      <c r="F188" s="474">
        <v>10.5707998154</v>
      </c>
      <c r="G188" s="474">
        <v>1.9644853045669999</v>
      </c>
      <c r="H188" s="474">
        <v>6.951704448030003</v>
      </c>
      <c r="I188" s="474">
        <v>23.76</v>
      </c>
      <c r="J188" s="474">
        <v>1.564912407664</v>
      </c>
      <c r="K188" s="474">
        <v>13.589332461558</v>
      </c>
      <c r="L188" s="474">
        <v>1.614180417509</v>
      </c>
      <c r="M188" s="474">
        <v>9.892840563299998</v>
      </c>
      <c r="N188" s="474">
        <v>26.661265850030997</v>
      </c>
      <c r="O188" s="474">
        <v>27.988195998499997</v>
      </c>
      <c r="P188" s="474">
        <v>28.40728700645</v>
      </c>
      <c r="Q188" s="474">
        <v>30.544901880207593</v>
      </c>
      <c r="R188" s="474">
        <v>34.64173789732279</v>
      </c>
      <c r="S188" s="475"/>
      <c r="T188" s="437"/>
      <c r="U188" s="437"/>
      <c r="V188" s="437"/>
      <c r="W188" s="437"/>
      <c r="X188" s="437"/>
      <c r="Y188" s="320"/>
      <c r="Z188" s="319"/>
      <c r="AA188" s="320"/>
      <c r="AB188" s="319"/>
      <c r="AC188" s="320"/>
      <c r="AD188" s="321"/>
      <c r="AE188" s="322"/>
      <c r="AF188" s="321"/>
      <c r="AG188" s="322"/>
      <c r="AH188" s="322"/>
      <c r="AI188" s="321"/>
      <c r="AJ188" s="321"/>
      <c r="AK188" s="321"/>
    </row>
    <row r="189" spans="1:19" ht="15.75" customHeight="1" hidden="1" outlineLevel="1">
      <c r="A189" s="115"/>
      <c r="B189" s="476"/>
      <c r="C189" s="219"/>
      <c r="D189" s="114"/>
      <c r="G189" s="110"/>
      <c r="H189" s="477"/>
      <c r="I189" s="477">
        <v>2.6707406934039994</v>
      </c>
      <c r="J189" s="246">
        <v>274.12740384575</v>
      </c>
      <c r="K189" s="246">
        <v>-148.30154384095002</v>
      </c>
      <c r="L189" s="246">
        <v>-4.28793142715</v>
      </c>
      <c r="M189" s="246">
        <v>-14.3978529959</v>
      </c>
      <c r="N189" s="246">
        <v>107.14007558175001</v>
      </c>
      <c r="O189" s="246">
        <v>39.2988858361</v>
      </c>
      <c r="P189" s="246">
        <v>43.785794540939996</v>
      </c>
      <c r="Q189" s="246">
        <v>43.34225050233</v>
      </c>
      <c r="R189" s="246">
        <v>44.930358912730014</v>
      </c>
      <c r="S189" s="478"/>
    </row>
    <row r="190" spans="1:12" ht="12.75" hidden="1" outlineLevel="1" collapsed="1">
      <c r="A190" s="115"/>
      <c r="B190" s="237"/>
      <c r="C190" s="115"/>
      <c r="D190" s="110"/>
      <c r="E190" s="231"/>
      <c r="F190" s="231"/>
      <c r="G190" s="114"/>
      <c r="H190" s="115"/>
      <c r="I190" s="114"/>
      <c r="J190" s="114"/>
      <c r="K190" s="114" t="s">
        <v>208</v>
      </c>
      <c r="L190" s="114"/>
    </row>
    <row r="191" spans="1:13" ht="12.75" customHeight="1" collapsed="1">
      <c r="A191" s="115"/>
      <c r="B191" s="237"/>
      <c r="C191" s="115"/>
      <c r="D191" s="110"/>
      <c r="E191" s="231"/>
      <c r="F191" s="231"/>
      <c r="G191" s="114"/>
      <c r="H191" s="115"/>
      <c r="I191" s="230"/>
      <c r="J191" s="114"/>
      <c r="K191" s="114"/>
      <c r="L191" s="114"/>
      <c r="M191" s="230" t="s">
        <v>209</v>
      </c>
    </row>
    <row r="192" spans="2:19" ht="15.75">
      <c r="B192" s="479"/>
      <c r="C192" s="239"/>
      <c r="D192" s="110"/>
      <c r="E192" s="231"/>
      <c r="F192" s="231"/>
      <c r="G192" s="114"/>
      <c r="H192" s="115"/>
      <c r="I192" s="232"/>
      <c r="J192" s="114"/>
      <c r="K192" s="114"/>
      <c r="L192" s="114"/>
      <c r="M192" s="232" t="s">
        <v>210</v>
      </c>
      <c r="N192" s="233">
        <v>0.595</v>
      </c>
      <c r="O192" s="343"/>
      <c r="P192" s="343"/>
      <c r="Q192" s="343"/>
      <c r="R192" s="343"/>
      <c r="S192" s="343"/>
    </row>
    <row r="193" spans="1:17" ht="15.75">
      <c r="A193" s="241"/>
      <c r="B193" s="479"/>
      <c r="C193" s="239"/>
      <c r="D193" s="480"/>
      <c r="E193" s="231"/>
      <c r="F193" s="231"/>
      <c r="G193" s="114"/>
      <c r="H193" s="115"/>
      <c r="I193" s="232"/>
      <c r="J193" s="114"/>
      <c r="K193" s="114"/>
      <c r="L193" s="114"/>
      <c r="M193" s="232" t="s">
        <v>211</v>
      </c>
      <c r="N193" s="233">
        <v>0.665</v>
      </c>
      <c r="O193" s="114"/>
      <c r="Q193" s="246"/>
    </row>
    <row r="194" spans="2:15" ht="15.75">
      <c r="B194" s="479"/>
      <c r="C194" s="239"/>
      <c r="D194" s="481"/>
      <c r="E194" s="231"/>
      <c r="F194" s="231"/>
      <c r="G194" s="114"/>
      <c r="H194" s="115"/>
      <c r="I194" s="232"/>
      <c r="J194" s="114"/>
      <c r="K194" s="114"/>
      <c r="L194" s="114"/>
      <c r="M194" s="232" t="s">
        <v>212</v>
      </c>
      <c r="N194" s="233">
        <v>0.43</v>
      </c>
      <c r="O194" s="114"/>
    </row>
    <row r="195" spans="2:15" ht="15.75" outlineLevel="1">
      <c r="B195" s="479"/>
      <c r="C195" s="239"/>
      <c r="D195" s="480"/>
      <c r="E195" s="231"/>
      <c r="F195" s="231"/>
      <c r="G195" s="242"/>
      <c r="H195" s="482"/>
      <c r="I195" s="232"/>
      <c r="J195" s="242"/>
      <c r="K195" s="242"/>
      <c r="L195" s="242"/>
      <c r="M195" s="232" t="s">
        <v>213</v>
      </c>
      <c r="N195" s="233">
        <v>0.07</v>
      </c>
      <c r="O195" s="114"/>
    </row>
    <row r="196" spans="1:15" ht="12.75">
      <c r="A196" s="243"/>
      <c r="B196" s="241"/>
      <c r="C196" s="483"/>
      <c r="D196" s="480"/>
      <c r="E196" s="231"/>
      <c r="F196" s="231"/>
      <c r="G196" s="242"/>
      <c r="H196" s="482"/>
      <c r="I196" s="232"/>
      <c r="J196" s="114"/>
      <c r="K196" s="114"/>
      <c r="L196" s="114"/>
      <c r="M196" s="232" t="s">
        <v>214</v>
      </c>
      <c r="N196" s="233">
        <v>0.09</v>
      </c>
      <c r="O196" s="114"/>
    </row>
    <row r="197" spans="2:15" ht="15.75" outlineLevel="1">
      <c r="B197" s="479"/>
      <c r="C197" s="239"/>
      <c r="D197" s="480"/>
      <c r="E197" s="231"/>
      <c r="F197" s="231"/>
      <c r="G197" s="242"/>
      <c r="H197" s="482"/>
      <c r="I197" s="232"/>
      <c r="J197" s="242"/>
      <c r="K197" s="242"/>
      <c r="L197" s="242"/>
      <c r="M197" s="232" t="s">
        <v>215</v>
      </c>
      <c r="N197" s="233">
        <v>0.005</v>
      </c>
      <c r="O197" s="114"/>
    </row>
    <row r="198" spans="1:15" ht="12.75">
      <c r="A198" s="114"/>
      <c r="B198" s="237"/>
      <c r="C198" s="115"/>
      <c r="D198" s="110"/>
      <c r="G198" s="249"/>
      <c r="H198" s="249"/>
      <c r="I198" s="232"/>
      <c r="J198" s="110"/>
      <c r="M198" s="232" t="s">
        <v>216</v>
      </c>
      <c r="N198" s="233">
        <v>0.7997</v>
      </c>
      <c r="O198" s="114"/>
    </row>
    <row r="199" spans="1:10" ht="12.75">
      <c r="A199" s="110"/>
      <c r="B199" s="237"/>
      <c r="C199" s="115"/>
      <c r="D199" s="110"/>
      <c r="G199" s="110"/>
      <c r="H199" s="110"/>
      <c r="I199" s="110"/>
      <c r="J199" s="110"/>
    </row>
    <row r="200" spans="1:10" ht="12.75">
      <c r="A200" s="110"/>
      <c r="B200" s="237"/>
      <c r="C200" s="115"/>
      <c r="D200" s="110"/>
      <c r="G200" s="110"/>
      <c r="H200" s="110"/>
      <c r="I200" s="110"/>
      <c r="J200" s="110"/>
    </row>
    <row r="201" spans="2:18" ht="15.75">
      <c r="B201" s="479"/>
      <c r="C201" s="239"/>
      <c r="D201" s="110"/>
      <c r="G201" s="110"/>
      <c r="H201" s="110"/>
      <c r="I201" s="110"/>
      <c r="J201" s="246"/>
      <c r="K201" s="246"/>
      <c r="L201" s="246"/>
      <c r="M201" s="246"/>
      <c r="N201" s="246"/>
      <c r="O201" s="246"/>
      <c r="P201" s="246"/>
      <c r="Q201" s="246"/>
      <c r="R201" s="246"/>
    </row>
    <row r="202" spans="1:10" ht="15.75">
      <c r="A202" s="237"/>
      <c r="B202" s="479"/>
      <c r="C202" s="239"/>
      <c r="D202" s="110"/>
      <c r="G202" s="110"/>
      <c r="H202" s="110"/>
      <c r="I202" s="110"/>
      <c r="J202" s="110"/>
    </row>
    <row r="203" spans="1:4" ht="15.75">
      <c r="A203" s="237"/>
      <c r="B203" s="479"/>
      <c r="C203" s="239"/>
      <c r="D203" s="110"/>
    </row>
    <row r="204" spans="1:4" ht="15.75">
      <c r="A204" s="237"/>
      <c r="B204" s="479"/>
      <c r="C204" s="479"/>
      <c r="D204" s="110"/>
    </row>
    <row r="205" spans="2:4" ht="15.75">
      <c r="B205" s="479"/>
      <c r="C205" s="479"/>
      <c r="D205" s="110"/>
    </row>
    <row r="206" spans="2:4" ht="15.75">
      <c r="B206" s="479"/>
      <c r="C206" s="479"/>
      <c r="D206" s="110"/>
    </row>
    <row r="207" spans="2:4" ht="15.75">
      <c r="B207" s="479"/>
      <c r="C207" s="479"/>
      <c r="D207" s="110"/>
    </row>
    <row r="208" spans="2:4" ht="15.75">
      <c r="B208" s="479"/>
      <c r="C208" s="479"/>
      <c r="D208" s="110"/>
    </row>
    <row r="209" spans="2:4" ht="15.75">
      <c r="B209" s="479"/>
      <c r="C209" s="479"/>
      <c r="D209" s="110"/>
    </row>
    <row r="210" spans="2:4" ht="15.75">
      <c r="B210" s="479"/>
      <c r="C210" s="479"/>
      <c r="D210" s="110"/>
    </row>
    <row r="211" spans="2:4" ht="15.75">
      <c r="B211" s="479"/>
      <c r="C211" s="479"/>
      <c r="D211" s="110"/>
    </row>
    <row r="212" spans="2:4" ht="15.75">
      <c r="B212" s="479"/>
      <c r="C212" s="479"/>
      <c r="D212" s="110"/>
    </row>
    <row r="213" spans="2:4" ht="15.75">
      <c r="B213" s="479"/>
      <c r="C213" s="479"/>
      <c r="D213" s="110"/>
    </row>
    <row r="214" spans="2:4" ht="15.75">
      <c r="B214" s="479"/>
      <c r="C214" s="479"/>
      <c r="D214" s="110"/>
    </row>
    <row r="215" spans="2:4" ht="15.75">
      <c r="B215" s="479"/>
      <c r="C215" s="479"/>
      <c r="D215" s="110"/>
    </row>
    <row r="216" ht="15.75">
      <c r="D216" s="110"/>
    </row>
    <row r="217" ht="15.75">
      <c r="D217" s="110"/>
    </row>
    <row r="225" ht="15.75">
      <c r="C225" s="485"/>
    </row>
    <row r="226" ht="15.75">
      <c r="C226" s="485"/>
    </row>
    <row r="227" ht="15.75">
      <c r="C227" s="485"/>
    </row>
    <row r="228" ht="15.75">
      <c r="C228" s="485"/>
    </row>
    <row r="229" ht="15.75">
      <c r="C229" s="485"/>
    </row>
    <row r="230" ht="15.75">
      <c r="C230" s="485"/>
    </row>
    <row r="231" ht="15.75">
      <c r="C231" s="485"/>
    </row>
    <row r="232" ht="15.75">
      <c r="C232" s="485"/>
    </row>
    <row r="233" ht="15.75">
      <c r="C233" s="485"/>
    </row>
    <row r="234" ht="15.75">
      <c r="C234" s="485"/>
    </row>
    <row r="235" ht="15.75">
      <c r="C235" s="485"/>
    </row>
    <row r="236" ht="15.75">
      <c r="C236" s="485"/>
    </row>
    <row r="237" ht="15.75">
      <c r="C237" s="485"/>
    </row>
    <row r="238" ht="15.75">
      <c r="C238" s="485"/>
    </row>
    <row r="239" ht="15.75">
      <c r="C239" s="485"/>
    </row>
    <row r="240" ht="15.75">
      <c r="C240" s="485"/>
    </row>
    <row r="241" ht="15.75">
      <c r="C241" s="485"/>
    </row>
    <row r="242" ht="15.75">
      <c r="C242" s="485"/>
    </row>
    <row r="243" ht="15.75">
      <c r="C243" s="485"/>
    </row>
    <row r="244" ht="15.75">
      <c r="C244" s="485"/>
    </row>
    <row r="245" ht="15.75">
      <c r="C245" s="485"/>
    </row>
    <row r="246" ht="15.75">
      <c r="C246" s="485"/>
    </row>
    <row r="247" ht="15.75">
      <c r="C247" s="485"/>
    </row>
  </sheetData>
  <mergeCells count="2">
    <mergeCell ref="B4:R4"/>
    <mergeCell ref="J6:M6"/>
  </mergeCells>
  <printOptions horizontalCentered="1"/>
  <pageMargins left="0.2362204724409449" right="0.2755905511811024" top="0.2362204724409449" bottom="0.86" header="0.57" footer="0.1968503937007874"/>
  <pageSetup fitToHeight="3" fitToWidth="3" horizontalDpi="300" verticalDpi="300" orientation="portrait" paperSize="9" scale="80" r:id="rId3"/>
  <rowBreaks count="2" manualBreakCount="2">
    <brk id="82" min="1" max="17" man="1"/>
    <brk id="162" min="1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90" zoomScaleNormal="90" workbookViewId="0" topLeftCell="A1">
      <selection activeCell="C21" sqref="C21"/>
    </sheetView>
  </sheetViews>
  <sheetFormatPr defaultColWidth="9.140625" defaultRowHeight="12.75"/>
  <cols>
    <col min="1" max="1" width="26.57421875" style="249" customWidth="1"/>
    <col min="2" max="2" width="6.00390625" style="249" customWidth="1"/>
    <col min="3" max="3" width="12.57421875" style="249" bestFit="1" customWidth="1"/>
    <col min="4" max="4" width="15.421875" style="249" bestFit="1" customWidth="1"/>
    <col min="5" max="5" width="7.421875" style="249" customWidth="1"/>
    <col min="6" max="6" width="12.57421875" style="249" bestFit="1" customWidth="1"/>
    <col min="7" max="7" width="15.421875" style="249" bestFit="1" customWidth="1"/>
    <col min="8" max="8" width="10.57421875" style="249" bestFit="1" customWidth="1"/>
    <col min="9" max="9" width="12.140625" style="249" bestFit="1" customWidth="1"/>
    <col min="10" max="10" width="15.421875" style="249" bestFit="1" customWidth="1"/>
    <col min="11" max="11" width="9.140625" style="249" customWidth="1"/>
    <col min="12" max="12" width="9.28125" style="249" bestFit="1" customWidth="1"/>
    <col min="13" max="13" width="14.28125" style="249" bestFit="1" customWidth="1"/>
    <col min="14" max="16384" width="9.140625" style="249" customWidth="1"/>
  </cols>
  <sheetData>
    <row r="1" spans="1:10" ht="12.75">
      <c r="A1" s="585" t="s">
        <v>340</v>
      </c>
      <c r="B1" s="585"/>
      <c r="C1" s="585"/>
      <c r="D1" s="585"/>
      <c r="E1" s="585"/>
      <c r="F1" s="585"/>
      <c r="G1" s="585"/>
      <c r="H1" s="585"/>
      <c r="I1" s="585"/>
      <c r="J1" s="585"/>
    </row>
    <row r="2" spans="1:10" ht="27" customHeight="1" thickBot="1">
      <c r="A2" s="585"/>
      <c r="B2" s="585"/>
      <c r="C2" s="585"/>
      <c r="D2" s="585"/>
      <c r="E2" s="585"/>
      <c r="F2" s="585"/>
      <c r="G2" s="585"/>
      <c r="H2" s="585"/>
      <c r="I2" s="585"/>
      <c r="J2" s="585"/>
    </row>
    <row r="3" spans="1:13" ht="12.75">
      <c r="A3" s="586" t="s">
        <v>341</v>
      </c>
      <c r="B3" s="591" t="s">
        <v>342</v>
      </c>
      <c r="C3" s="592"/>
      <c r="D3" s="592"/>
      <c r="E3" s="592" t="s">
        <v>339</v>
      </c>
      <c r="F3" s="592"/>
      <c r="G3" s="592"/>
      <c r="H3" s="588" t="s">
        <v>343</v>
      </c>
      <c r="I3" s="588"/>
      <c r="J3" s="589"/>
      <c r="K3" s="590"/>
      <c r="L3" s="590"/>
      <c r="M3" s="590"/>
    </row>
    <row r="4" spans="1:13" ht="13.5" thickBot="1">
      <c r="A4" s="587"/>
      <c r="B4" s="486" t="s">
        <v>344</v>
      </c>
      <c r="C4" s="487" t="s">
        <v>345</v>
      </c>
      <c r="D4" s="487" t="s">
        <v>346</v>
      </c>
      <c r="E4" s="487" t="s">
        <v>344</v>
      </c>
      <c r="F4" s="487" t="s">
        <v>345</v>
      </c>
      <c r="G4" s="487" t="s">
        <v>346</v>
      </c>
      <c r="H4" s="487" t="s">
        <v>344</v>
      </c>
      <c r="I4" s="487" t="s">
        <v>345</v>
      </c>
      <c r="J4" s="488" t="s">
        <v>346</v>
      </c>
      <c r="K4" s="489"/>
      <c r="L4" s="489"/>
      <c r="M4" s="489"/>
    </row>
    <row r="5" spans="1:10" ht="12.75">
      <c r="A5" s="490"/>
      <c r="B5" s="491"/>
      <c r="C5" s="491"/>
      <c r="D5" s="491"/>
      <c r="E5" s="491"/>
      <c r="F5" s="491"/>
      <c r="G5" s="491"/>
      <c r="H5" s="492"/>
      <c r="I5" s="492"/>
      <c r="J5" s="493"/>
    </row>
    <row r="6" spans="1:10" ht="12.75">
      <c r="A6" s="494" t="s">
        <v>347</v>
      </c>
      <c r="B6" s="495"/>
      <c r="C6" s="495"/>
      <c r="D6" s="495"/>
      <c r="E6" s="495"/>
      <c r="F6" s="495"/>
      <c r="G6" s="495"/>
      <c r="H6" s="495"/>
      <c r="I6" s="495"/>
      <c r="J6" s="496"/>
    </row>
    <row r="7" spans="1:10" ht="13.5">
      <c r="A7" s="497" t="s">
        <v>348</v>
      </c>
      <c r="B7" s="495"/>
      <c r="C7" s="495"/>
      <c r="D7" s="495"/>
      <c r="E7" s="495"/>
      <c r="F7" s="495"/>
      <c r="G7" s="495"/>
      <c r="H7" s="495"/>
      <c r="I7" s="495"/>
      <c r="J7" s="496"/>
    </row>
    <row r="8" spans="1:10" ht="12.75">
      <c r="A8" s="498" t="s">
        <v>349</v>
      </c>
      <c r="B8" s="499" t="s">
        <v>210</v>
      </c>
      <c r="C8" s="499">
        <v>419956.07</v>
      </c>
      <c r="D8" s="499">
        <f>C8*C46</f>
        <v>242734.60846</v>
      </c>
      <c r="E8" s="499" t="s">
        <v>210</v>
      </c>
      <c r="F8" s="499">
        <v>5704.17</v>
      </c>
      <c r="G8" s="499">
        <f>F8*C46</f>
        <v>3297.01026</v>
      </c>
      <c r="H8" s="495"/>
      <c r="I8" s="495"/>
      <c r="J8" s="496"/>
    </row>
    <row r="9" spans="1:10" ht="12.75">
      <c r="A9" s="498" t="s">
        <v>349</v>
      </c>
      <c r="B9" s="499" t="s">
        <v>211</v>
      </c>
      <c r="C9" s="499">
        <v>341390.89</v>
      </c>
      <c r="D9" s="499">
        <f>C9*C48</f>
        <v>219172.95138</v>
      </c>
      <c r="E9" s="499" t="s">
        <v>211</v>
      </c>
      <c r="F9" s="499">
        <v>5975.36</v>
      </c>
      <c r="G9" s="499">
        <f>F9*C48</f>
        <v>3836.1811199999997</v>
      </c>
      <c r="H9" s="495"/>
      <c r="I9" s="495"/>
      <c r="J9" s="496"/>
    </row>
    <row r="10" spans="1:10" ht="13.5">
      <c r="A10" s="497" t="s">
        <v>350</v>
      </c>
      <c r="B10" s="499"/>
      <c r="C10" s="499"/>
      <c r="D10" s="499"/>
      <c r="E10" s="499"/>
      <c r="F10" s="499"/>
      <c r="G10" s="499"/>
      <c r="H10" s="495"/>
      <c r="I10" s="495"/>
      <c r="J10" s="496"/>
    </row>
    <row r="11" spans="1:10" ht="12.75">
      <c r="A11" s="498" t="s">
        <v>349</v>
      </c>
      <c r="B11" s="499" t="s">
        <v>210</v>
      </c>
      <c r="C11" s="499">
        <v>388286.54</v>
      </c>
      <c r="D11" s="499">
        <f>C11*$C$46</f>
        <v>224429.62011999998</v>
      </c>
      <c r="E11" s="499" t="s">
        <v>210</v>
      </c>
      <c r="F11" s="499">
        <v>221323.32</v>
      </c>
      <c r="G11" s="499">
        <f>F11*C46</f>
        <v>127924.87896</v>
      </c>
      <c r="H11" s="495"/>
      <c r="I11" s="495"/>
      <c r="J11" s="496"/>
    </row>
    <row r="12" spans="1:10" ht="13.5">
      <c r="A12" s="497" t="s">
        <v>351</v>
      </c>
      <c r="B12" s="499"/>
      <c r="C12" s="499"/>
      <c r="D12" s="499"/>
      <c r="E12" s="499"/>
      <c r="F12" s="499"/>
      <c r="G12" s="499"/>
      <c r="H12" s="495"/>
      <c r="I12" s="495"/>
      <c r="J12" s="496"/>
    </row>
    <row r="13" spans="1:10" ht="12.75">
      <c r="A13" s="498" t="s">
        <v>352</v>
      </c>
      <c r="B13" s="499" t="s">
        <v>210</v>
      </c>
      <c r="C13" s="499">
        <v>783781.63</v>
      </c>
      <c r="D13" s="499">
        <f>C13*$C$46</f>
        <v>453025.78213999997</v>
      </c>
      <c r="E13" s="499" t="s">
        <v>210</v>
      </c>
      <c r="F13" s="499">
        <v>437141.29</v>
      </c>
      <c r="G13" s="499">
        <f>F13*$C$46</f>
        <v>252667.66561999996</v>
      </c>
      <c r="H13" s="495"/>
      <c r="I13" s="495"/>
      <c r="J13" s="496"/>
    </row>
    <row r="14" spans="1:10" ht="12.75">
      <c r="A14" s="498" t="s">
        <v>353</v>
      </c>
      <c r="B14" s="499" t="s">
        <v>210</v>
      </c>
      <c r="C14" s="499">
        <v>117933.44</v>
      </c>
      <c r="D14" s="499">
        <f>C14*$C$46</f>
        <v>68165.52832</v>
      </c>
      <c r="E14" s="499" t="s">
        <v>210</v>
      </c>
      <c r="F14" s="499">
        <v>62500.36</v>
      </c>
      <c r="G14" s="499">
        <f>F14*$C$46</f>
        <v>36125.20808</v>
      </c>
      <c r="H14" s="495"/>
      <c r="I14" s="495"/>
      <c r="J14" s="496"/>
    </row>
    <row r="15" spans="1:10" ht="12.75">
      <c r="A15" s="498" t="s">
        <v>354</v>
      </c>
      <c r="B15" s="499" t="s">
        <v>210</v>
      </c>
      <c r="C15" s="499">
        <v>15000</v>
      </c>
      <c r="D15" s="499">
        <f>C15*$C$46</f>
        <v>8670</v>
      </c>
      <c r="E15" s="499" t="s">
        <v>210</v>
      </c>
      <c r="F15" s="499">
        <v>26927.03</v>
      </c>
      <c r="G15" s="499">
        <f>F15*C46</f>
        <v>15563.823339999999</v>
      </c>
      <c r="H15" s="495"/>
      <c r="I15" s="495"/>
      <c r="J15" s="496"/>
    </row>
    <row r="16" spans="1:10" ht="12.75">
      <c r="A16" s="498" t="s">
        <v>349</v>
      </c>
      <c r="B16" s="499" t="s">
        <v>210</v>
      </c>
      <c r="C16" s="499">
        <v>57978.53</v>
      </c>
      <c r="D16" s="499">
        <f>C16*$C$46</f>
        <v>33511.590339999995</v>
      </c>
      <c r="E16" s="499" t="s">
        <v>210</v>
      </c>
      <c r="F16" s="499">
        <v>30679.26</v>
      </c>
      <c r="G16" s="499">
        <f>F16*C46</f>
        <v>17732.612279999998</v>
      </c>
      <c r="H16" s="495"/>
      <c r="I16" s="495"/>
      <c r="J16" s="496"/>
    </row>
    <row r="17" spans="1:10" ht="12.75">
      <c r="A17" s="498" t="s">
        <v>355</v>
      </c>
      <c r="B17" s="499" t="s">
        <v>215</v>
      </c>
      <c r="C17" s="499">
        <v>1036440</v>
      </c>
      <c r="D17" s="499">
        <f>C17*C47/100</f>
        <v>5047.462799999999</v>
      </c>
      <c r="E17" s="499" t="s">
        <v>215</v>
      </c>
      <c r="F17" s="495">
        <v>281607</v>
      </c>
      <c r="G17" s="499">
        <f>F17*C47/100</f>
        <v>1371.42609</v>
      </c>
      <c r="H17" s="499" t="s">
        <v>215</v>
      </c>
      <c r="I17" s="495">
        <v>34426</v>
      </c>
      <c r="J17" s="496">
        <f>I17*C47/100</f>
        <v>167.65462</v>
      </c>
    </row>
    <row r="18" spans="1:10" ht="12.75">
      <c r="A18" s="498" t="s">
        <v>356</v>
      </c>
      <c r="B18" s="499"/>
      <c r="C18" s="499"/>
      <c r="D18" s="499"/>
      <c r="E18" s="499" t="s">
        <v>210</v>
      </c>
      <c r="F18" s="499">
        <v>210722.54</v>
      </c>
      <c r="G18" s="499">
        <f>F18*C46</f>
        <v>121797.62812</v>
      </c>
      <c r="H18" s="499"/>
      <c r="I18" s="495"/>
      <c r="J18" s="496"/>
    </row>
    <row r="19" spans="1:10" ht="13.5" thickBot="1">
      <c r="A19" s="500" t="s">
        <v>357</v>
      </c>
      <c r="B19" s="501"/>
      <c r="C19" s="501"/>
      <c r="D19" s="501"/>
      <c r="E19" s="501" t="s">
        <v>212</v>
      </c>
      <c r="F19" s="502">
        <v>44551</v>
      </c>
      <c r="G19" s="501">
        <f>F19*C49</f>
        <v>18488.665</v>
      </c>
      <c r="H19" s="501" t="s">
        <v>212</v>
      </c>
      <c r="I19" s="502">
        <v>6749.4</v>
      </c>
      <c r="J19" s="503">
        <f>I19*C49</f>
        <v>2801.0009999999997</v>
      </c>
    </row>
    <row r="20" spans="1:10" ht="12.75">
      <c r="A20" s="494" t="s">
        <v>358</v>
      </c>
      <c r="B20" s="499" t="s">
        <v>210</v>
      </c>
      <c r="C20" s="499">
        <f>C8+C11+C13+C14+C15+C16</f>
        <v>1782936.21</v>
      </c>
      <c r="D20" s="499">
        <f>D8+D11+D13+D14+D15+D16</f>
        <v>1030537.1293799999</v>
      </c>
      <c r="E20" s="499" t="s">
        <v>210</v>
      </c>
      <c r="F20" s="499">
        <f>F8+F11+F13+F14+F15+F16+F18</f>
        <v>994997.9700000001</v>
      </c>
      <c r="G20" s="499">
        <f>G8+G11+G13+G14+G15+G16+G18</f>
        <v>575108.82666</v>
      </c>
      <c r="H20" s="499"/>
      <c r="I20" s="495"/>
      <c r="J20" s="496"/>
    </row>
    <row r="21" spans="1:10" ht="12.75">
      <c r="A21" s="494"/>
      <c r="B21" s="499" t="s">
        <v>215</v>
      </c>
      <c r="C21" s="499">
        <f>C17</f>
        <v>1036440</v>
      </c>
      <c r="D21" s="499">
        <f>D17</f>
        <v>5047.462799999999</v>
      </c>
      <c r="E21" s="499" t="s">
        <v>215</v>
      </c>
      <c r="F21" s="499">
        <f>F17</f>
        <v>281607</v>
      </c>
      <c r="G21" s="499">
        <f>G17</f>
        <v>1371.42609</v>
      </c>
      <c r="H21" s="499" t="s">
        <v>215</v>
      </c>
      <c r="I21" s="495">
        <f>I17</f>
        <v>34426</v>
      </c>
      <c r="J21" s="496">
        <f>J17</f>
        <v>167.65462</v>
      </c>
    </row>
    <row r="22" spans="1:10" ht="12.75">
      <c r="A22" s="494"/>
      <c r="B22" s="499" t="s">
        <v>212</v>
      </c>
      <c r="C22" s="499"/>
      <c r="D22" s="499"/>
      <c r="E22" s="499" t="s">
        <v>212</v>
      </c>
      <c r="F22" s="499">
        <f>F19</f>
        <v>44551</v>
      </c>
      <c r="G22" s="499">
        <f>G19</f>
        <v>18488.665</v>
      </c>
      <c r="H22" s="499" t="s">
        <v>212</v>
      </c>
      <c r="I22" s="495">
        <f>I19</f>
        <v>6749.4</v>
      </c>
      <c r="J22" s="496">
        <f>J19</f>
        <v>2801.0009999999997</v>
      </c>
    </row>
    <row r="23" spans="1:10" ht="13.5" thickBot="1">
      <c r="A23" s="500"/>
      <c r="B23" s="501" t="s">
        <v>211</v>
      </c>
      <c r="C23" s="501">
        <f>C9</f>
        <v>341390.89</v>
      </c>
      <c r="D23" s="501">
        <f>D9</f>
        <v>219172.95138</v>
      </c>
      <c r="E23" s="501" t="s">
        <v>211</v>
      </c>
      <c r="F23" s="501">
        <f>F9</f>
        <v>5975.36</v>
      </c>
      <c r="G23" s="501">
        <f>G9</f>
        <v>3836.1811199999997</v>
      </c>
      <c r="H23" s="502"/>
      <c r="I23" s="502"/>
      <c r="J23" s="503"/>
    </row>
    <row r="24" spans="1:13" ht="12.75">
      <c r="A24" s="494" t="s">
        <v>359</v>
      </c>
      <c r="B24" s="495"/>
      <c r="C24" s="495"/>
      <c r="D24" s="504">
        <f>SUM(D20:D23)</f>
        <v>1254757.54356</v>
      </c>
      <c r="E24" s="504"/>
      <c r="F24" s="504"/>
      <c r="G24" s="504">
        <v>598805.11</v>
      </c>
      <c r="H24" s="504"/>
      <c r="I24" s="504"/>
      <c r="J24" s="505">
        <v>2968.65</v>
      </c>
      <c r="K24" s="506"/>
      <c r="L24" s="506"/>
      <c r="M24" s="507"/>
    </row>
    <row r="25" spans="1:13" s="512" customFormat="1" ht="15.75">
      <c r="A25" s="508" t="s">
        <v>360</v>
      </c>
      <c r="B25" s="509"/>
      <c r="C25" s="509"/>
      <c r="D25" s="509"/>
      <c r="E25" s="509"/>
      <c r="F25" s="509"/>
      <c r="G25" s="510"/>
      <c r="H25" s="509"/>
      <c r="I25" s="509"/>
      <c r="J25" s="511">
        <f>D24+G24+J24</f>
        <v>1856531.30356</v>
      </c>
      <c r="M25" s="513"/>
    </row>
    <row r="26" spans="1:10" ht="12.75">
      <c r="A26" s="498"/>
      <c r="B26" s="495"/>
      <c r="C26" s="495"/>
      <c r="D26" s="495"/>
      <c r="E26" s="495"/>
      <c r="F26" s="495"/>
      <c r="G26" s="495"/>
      <c r="H26" s="495"/>
      <c r="I26" s="495"/>
      <c r="J26" s="496"/>
    </row>
    <row r="27" spans="1:10" ht="12.75">
      <c r="A27" s="494" t="s">
        <v>361</v>
      </c>
      <c r="B27" s="495"/>
      <c r="C27" s="495"/>
      <c r="D27" s="495"/>
      <c r="E27" s="495"/>
      <c r="F27" s="495"/>
      <c r="G27" s="495"/>
      <c r="H27" s="495"/>
      <c r="I27" s="495"/>
      <c r="J27" s="496"/>
    </row>
    <row r="28" spans="1:10" ht="13.5">
      <c r="A28" s="497" t="s">
        <v>362</v>
      </c>
      <c r="B28" s="495"/>
      <c r="C28" s="495"/>
      <c r="D28" s="495"/>
      <c r="E28" s="495"/>
      <c r="F28" s="495"/>
      <c r="G28" s="495"/>
      <c r="H28" s="495"/>
      <c r="I28" s="495"/>
      <c r="J28" s="496"/>
    </row>
    <row r="29" spans="1:13" ht="12.75">
      <c r="A29" s="498" t="s">
        <v>363</v>
      </c>
      <c r="B29" s="499" t="s">
        <v>210</v>
      </c>
      <c r="C29" s="499">
        <v>453225</v>
      </c>
      <c r="D29" s="499">
        <f>C29*$C$46</f>
        <v>261964.05</v>
      </c>
      <c r="E29" s="499" t="s">
        <v>210</v>
      </c>
      <c r="F29" s="499">
        <v>20143.44</v>
      </c>
      <c r="G29" s="499">
        <f>F29*C46</f>
        <v>11642.908319999999</v>
      </c>
      <c r="H29" s="499" t="s">
        <v>210</v>
      </c>
      <c r="I29" s="499">
        <v>16114.75</v>
      </c>
      <c r="J29" s="514">
        <f>I29*$C$46</f>
        <v>9314.325499999999</v>
      </c>
      <c r="K29" s="515"/>
      <c r="L29" s="515"/>
      <c r="M29" s="516"/>
    </row>
    <row r="30" spans="1:13" ht="13.5">
      <c r="A30" s="497" t="s">
        <v>364</v>
      </c>
      <c r="B30" s="499"/>
      <c r="C30" s="499"/>
      <c r="D30" s="499"/>
      <c r="E30" s="499"/>
      <c r="F30" s="499"/>
      <c r="G30" s="499"/>
      <c r="H30" s="499"/>
      <c r="I30" s="499"/>
      <c r="J30" s="514"/>
      <c r="K30" s="515"/>
      <c r="L30" s="515"/>
      <c r="M30" s="515"/>
    </row>
    <row r="31" spans="1:13" ht="12.75">
      <c r="A31" s="498" t="s">
        <v>365</v>
      </c>
      <c r="B31" s="499" t="s">
        <v>211</v>
      </c>
      <c r="C31" s="499">
        <v>0</v>
      </c>
      <c r="D31" s="499">
        <v>0</v>
      </c>
      <c r="E31" s="499" t="s">
        <v>211</v>
      </c>
      <c r="F31" s="499">
        <v>200850.91</v>
      </c>
      <c r="G31" s="499">
        <f>F31*C48</f>
        <v>128946.28422</v>
      </c>
      <c r="H31" s="499" t="s">
        <v>211</v>
      </c>
      <c r="I31" s="499">
        <v>50549.92</v>
      </c>
      <c r="J31" s="514">
        <f>I31*C48</f>
        <v>32453.04864</v>
      </c>
      <c r="K31" s="515"/>
      <c r="L31" s="515"/>
      <c r="M31" s="516"/>
    </row>
    <row r="32" spans="1:13" ht="13.5">
      <c r="A32" s="497" t="s">
        <v>366</v>
      </c>
      <c r="B32" s="499"/>
      <c r="C32" s="499"/>
      <c r="D32" s="499"/>
      <c r="E32" s="499"/>
      <c r="F32" s="499"/>
      <c r="G32" s="499"/>
      <c r="H32" s="499"/>
      <c r="I32" s="499"/>
      <c r="J32" s="514"/>
      <c r="K32" s="515"/>
      <c r="L32" s="515"/>
      <c r="M32" s="515"/>
    </row>
    <row r="33" spans="1:13" ht="13.5" thickBot="1">
      <c r="A33" s="500" t="s">
        <v>367</v>
      </c>
      <c r="B33" s="501" t="s">
        <v>210</v>
      </c>
      <c r="C33" s="501">
        <v>241200</v>
      </c>
      <c r="D33" s="501">
        <f>C33*$C$46</f>
        <v>139413.59999999998</v>
      </c>
      <c r="E33" s="501" t="s">
        <v>210</v>
      </c>
      <c r="F33" s="501">
        <v>40027.44</v>
      </c>
      <c r="G33" s="501">
        <f>F33*$C$46</f>
        <v>23135.86032</v>
      </c>
      <c r="H33" s="501" t="s">
        <v>210</v>
      </c>
      <c r="I33" s="501">
        <v>17633.86</v>
      </c>
      <c r="J33" s="517">
        <f>I33*$C$46</f>
        <v>10192.371079999999</v>
      </c>
      <c r="K33" s="515"/>
      <c r="L33" s="515"/>
      <c r="M33" s="516"/>
    </row>
    <row r="34" spans="1:13" ht="12.75" customHeight="1">
      <c r="A34" s="494" t="s">
        <v>368</v>
      </c>
      <c r="B34" s="499" t="s">
        <v>210</v>
      </c>
      <c r="C34" s="499">
        <f>C29+C33</f>
        <v>694425</v>
      </c>
      <c r="D34" s="499">
        <f>D29+D33</f>
        <v>401377.64999999997</v>
      </c>
      <c r="E34" s="499" t="s">
        <v>210</v>
      </c>
      <c r="F34" s="499">
        <f>F29+F33</f>
        <v>60170.880000000005</v>
      </c>
      <c r="G34" s="499">
        <f>G29+G33</f>
        <v>34778.768639999995</v>
      </c>
      <c r="H34" s="499" t="s">
        <v>210</v>
      </c>
      <c r="I34" s="499">
        <f>I29+I33</f>
        <v>33748.61</v>
      </c>
      <c r="J34" s="514">
        <f>J29+J33</f>
        <v>19506.696579999996</v>
      </c>
      <c r="K34" s="515"/>
      <c r="L34" s="516"/>
      <c r="M34" s="516"/>
    </row>
    <row r="35" spans="1:13" ht="12.75" customHeight="1" thickBot="1">
      <c r="A35" s="500"/>
      <c r="B35" s="501" t="s">
        <v>211</v>
      </c>
      <c r="C35" s="501"/>
      <c r="D35" s="501"/>
      <c r="E35" s="501" t="s">
        <v>211</v>
      </c>
      <c r="F35" s="501">
        <f>F31</f>
        <v>200850.91</v>
      </c>
      <c r="G35" s="501">
        <f>G31</f>
        <v>128946.28422</v>
      </c>
      <c r="H35" s="501" t="s">
        <v>211</v>
      </c>
      <c r="I35" s="502">
        <f>I31</f>
        <v>50549.92</v>
      </c>
      <c r="J35" s="503">
        <f>J31</f>
        <v>32453.04864</v>
      </c>
      <c r="K35" s="515"/>
      <c r="M35" s="518"/>
    </row>
    <row r="36" spans="1:13" ht="12.75">
      <c r="A36" s="494" t="s">
        <v>369</v>
      </c>
      <c r="B36" s="499"/>
      <c r="C36" s="499"/>
      <c r="D36" s="519">
        <f>SUM(D34:D35)</f>
        <v>401377.64999999997</v>
      </c>
      <c r="E36" s="499"/>
      <c r="F36" s="499"/>
      <c r="G36" s="519">
        <f>SUM(G34:G35)</f>
        <v>163725.05286</v>
      </c>
      <c r="H36" s="495"/>
      <c r="I36" s="495"/>
      <c r="J36" s="505">
        <f>SUM(J34:J35)</f>
        <v>51959.74522</v>
      </c>
      <c r="M36" s="507"/>
    </row>
    <row r="37" spans="1:13" ht="16.5" thickBot="1">
      <c r="A37" s="520" t="s">
        <v>370</v>
      </c>
      <c r="B37" s="521"/>
      <c r="C37" s="521"/>
      <c r="D37" s="521"/>
      <c r="E37" s="521"/>
      <c r="F37" s="521"/>
      <c r="G37" s="521"/>
      <c r="H37" s="502"/>
      <c r="I37" s="502"/>
      <c r="J37" s="522">
        <f>D36+G36+J36</f>
        <v>617062.44808</v>
      </c>
      <c r="M37" s="513"/>
    </row>
    <row r="38" spans="1:10" ht="12.75">
      <c r="A38" s="498"/>
      <c r="B38" s="495"/>
      <c r="C38" s="495"/>
      <c r="D38" s="495"/>
      <c r="E38" s="495"/>
      <c r="F38" s="495"/>
      <c r="G38" s="495"/>
      <c r="H38" s="495"/>
      <c r="I38" s="495"/>
      <c r="J38" s="496"/>
    </row>
    <row r="39" spans="1:13" ht="12.75">
      <c r="A39" s="523" t="s">
        <v>371</v>
      </c>
      <c r="B39" s="524" t="s">
        <v>210</v>
      </c>
      <c r="C39" s="524">
        <f>C20+C34</f>
        <v>2477361.21</v>
      </c>
      <c r="D39" s="524">
        <f>D20+D34</f>
        <v>1431914.77938</v>
      </c>
      <c r="E39" s="524" t="s">
        <v>210</v>
      </c>
      <c r="F39" s="524">
        <f>F20+F34</f>
        <v>1055168.85</v>
      </c>
      <c r="G39" s="524">
        <f>G20+G34</f>
        <v>609887.5953</v>
      </c>
      <c r="H39" s="524" t="s">
        <v>210</v>
      </c>
      <c r="I39" s="495">
        <f>I34</f>
        <v>33748.61</v>
      </c>
      <c r="J39" s="496">
        <f>J34</f>
        <v>19506.696579999996</v>
      </c>
      <c r="K39" s="525"/>
      <c r="L39" s="518"/>
      <c r="M39" s="518"/>
    </row>
    <row r="40" spans="1:13" ht="12.75">
      <c r="A40" s="523"/>
      <c r="B40" s="524" t="s">
        <v>215</v>
      </c>
      <c r="C40" s="524">
        <f>C21</f>
        <v>1036440</v>
      </c>
      <c r="D40" s="524">
        <f>D21</f>
        <v>5047.462799999999</v>
      </c>
      <c r="E40" s="524" t="s">
        <v>215</v>
      </c>
      <c r="F40" s="524">
        <f>F21</f>
        <v>281607</v>
      </c>
      <c r="G40" s="524">
        <f>G21</f>
        <v>1371.42609</v>
      </c>
      <c r="H40" s="524" t="s">
        <v>215</v>
      </c>
      <c r="I40" s="495">
        <f>I21</f>
        <v>34426</v>
      </c>
      <c r="J40" s="496">
        <f>J21</f>
        <v>167.65462</v>
      </c>
      <c r="K40" s="525"/>
      <c r="L40" s="518"/>
      <c r="M40" s="518"/>
    </row>
    <row r="41" spans="1:13" ht="12.75">
      <c r="A41" s="523"/>
      <c r="B41" s="524" t="s">
        <v>212</v>
      </c>
      <c r="C41" s="524"/>
      <c r="D41" s="524"/>
      <c r="E41" s="524" t="s">
        <v>212</v>
      </c>
      <c r="F41" s="524">
        <f>F22</f>
        <v>44551</v>
      </c>
      <c r="G41" s="524">
        <f>G22</f>
        <v>18488.665</v>
      </c>
      <c r="H41" s="524" t="s">
        <v>212</v>
      </c>
      <c r="I41" s="495">
        <f>I22</f>
        <v>6749.4</v>
      </c>
      <c r="J41" s="496">
        <f>J22</f>
        <v>2801.0009999999997</v>
      </c>
      <c r="K41" s="525"/>
      <c r="L41" s="518"/>
      <c r="M41" s="518"/>
    </row>
    <row r="42" spans="1:11" ht="12.75">
      <c r="A42" s="526"/>
      <c r="B42" s="524" t="s">
        <v>211</v>
      </c>
      <c r="C42" s="524">
        <f>C23+C35</f>
        <v>341390.89</v>
      </c>
      <c r="D42" s="524">
        <f>D23+D35</f>
        <v>219172.95138</v>
      </c>
      <c r="E42" s="524" t="s">
        <v>211</v>
      </c>
      <c r="F42" s="524">
        <f>F23+F35</f>
        <v>206826.27</v>
      </c>
      <c r="G42" s="524">
        <f>G23+G35</f>
        <v>132782.46534</v>
      </c>
      <c r="H42" s="524" t="s">
        <v>211</v>
      </c>
      <c r="I42" s="495">
        <f>I35</f>
        <v>50549.92</v>
      </c>
      <c r="J42" s="496">
        <f>J35</f>
        <v>32453.04864</v>
      </c>
      <c r="K42" s="525"/>
    </row>
    <row r="43" spans="1:13" ht="16.5" thickBot="1">
      <c r="A43" s="527" t="s">
        <v>372</v>
      </c>
      <c r="B43" s="501"/>
      <c r="C43" s="501"/>
      <c r="D43" s="528">
        <f>SUM(D39:D42)</f>
        <v>1656135.19356</v>
      </c>
      <c r="E43" s="528"/>
      <c r="F43" s="528"/>
      <c r="G43" s="529">
        <f>SUM(G39:G42)</f>
        <v>762530.15173</v>
      </c>
      <c r="H43" s="530"/>
      <c r="I43" s="530"/>
      <c r="J43" s="522">
        <f>SUM(J39:J42)</f>
        <v>54928.40084</v>
      </c>
      <c r="K43" s="531"/>
      <c r="L43" s="531"/>
      <c r="M43" s="513"/>
    </row>
    <row r="44" spans="2:10" ht="12.75">
      <c r="B44" s="499"/>
      <c r="C44" s="499"/>
      <c r="D44" s="499"/>
      <c r="E44" s="499"/>
      <c r="F44" s="499"/>
      <c r="G44" s="495"/>
      <c r="H44" s="495"/>
      <c r="I44" s="495"/>
      <c r="J44" s="495"/>
    </row>
    <row r="45" spans="1:10" ht="12.75">
      <c r="A45" s="532" t="s">
        <v>373</v>
      </c>
      <c r="B45" s="524"/>
      <c r="C45" s="524"/>
      <c r="D45" s="524"/>
      <c r="E45" s="524"/>
      <c r="F45" s="499"/>
      <c r="G45" s="495"/>
      <c r="H45" s="495"/>
      <c r="I45" s="495"/>
      <c r="J45" s="495"/>
    </row>
    <row r="46" spans="1:10" ht="12.75">
      <c r="A46" s="532"/>
      <c r="B46" s="524" t="s">
        <v>210</v>
      </c>
      <c r="C46" s="524">
        <v>0.578</v>
      </c>
      <c r="D46" s="524"/>
      <c r="E46" s="524"/>
      <c r="F46" s="499"/>
      <c r="G46" s="495"/>
      <c r="H46" s="495"/>
      <c r="I46" s="495"/>
      <c r="J46" s="495"/>
    </row>
    <row r="47" spans="1:10" ht="12.75">
      <c r="A47" s="532"/>
      <c r="B47" s="524" t="s">
        <v>374</v>
      </c>
      <c r="C47" s="524">
        <v>0.487</v>
      </c>
      <c r="D47" s="524"/>
      <c r="E47" s="524"/>
      <c r="F47" s="499"/>
      <c r="G47" s="495"/>
      <c r="H47" s="495"/>
      <c r="I47" s="495"/>
      <c r="J47" s="495"/>
    </row>
    <row r="48" spans="1:10" ht="12.75">
      <c r="A48" s="532"/>
      <c r="B48" s="524" t="s">
        <v>211</v>
      </c>
      <c r="C48" s="524">
        <v>0.642</v>
      </c>
      <c r="D48" s="524"/>
      <c r="E48" s="524"/>
      <c r="F48" s="499"/>
      <c r="G48" s="495"/>
      <c r="H48" s="495"/>
      <c r="I48" s="495"/>
      <c r="J48" s="495"/>
    </row>
    <row r="49" spans="1:10" ht="12.75">
      <c r="A49" s="532"/>
      <c r="B49" s="524" t="s">
        <v>212</v>
      </c>
      <c r="C49" s="524">
        <v>0.415</v>
      </c>
      <c r="D49" s="524"/>
      <c r="E49" s="524"/>
      <c r="F49" s="499"/>
      <c r="G49" s="495"/>
      <c r="H49" s="495"/>
      <c r="I49" s="495"/>
      <c r="J49" s="495"/>
    </row>
    <row r="50" spans="1:10" ht="12.75">
      <c r="A50" s="532"/>
      <c r="B50" s="533"/>
      <c r="C50" s="533"/>
      <c r="D50" s="533"/>
      <c r="E50" s="533"/>
      <c r="F50" s="495"/>
      <c r="G50" s="495"/>
      <c r="H50" s="495"/>
      <c r="I50" s="495"/>
      <c r="J50" s="495"/>
    </row>
  </sheetData>
  <mergeCells count="6">
    <mergeCell ref="A1:J2"/>
    <mergeCell ref="A3:A4"/>
    <mergeCell ref="H3:J3"/>
    <mergeCell ref="K3:M3"/>
    <mergeCell ref="B3:D3"/>
    <mergeCell ref="E3:G3"/>
  </mergeCells>
  <printOptions/>
  <pageMargins left="1.54" right="0.29" top="0.57" bottom="0.22" header="0.4" footer="0.17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0"/>
  <sheetViews>
    <sheetView zoomScale="117" zoomScaleNormal="117" workbookViewId="0" topLeftCell="A1">
      <pane ySplit="6" topLeftCell="BM11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7.7109375" style="535" customWidth="1"/>
    <col min="2" max="3" width="13.7109375" style="535" customWidth="1"/>
    <col min="4" max="16384" width="9.140625" style="535" customWidth="1"/>
  </cols>
  <sheetData>
    <row r="1" spans="1:9" s="534" customFormat="1" ht="15.75">
      <c r="A1" s="565" t="s">
        <v>376</v>
      </c>
      <c r="B1" s="565"/>
      <c r="C1" s="565"/>
      <c r="D1" s="565"/>
      <c r="E1" s="565"/>
      <c r="F1" s="565"/>
      <c r="G1" s="565"/>
      <c r="H1" s="565"/>
      <c r="I1" s="565"/>
    </row>
    <row r="2" spans="1:9" ht="15.75">
      <c r="A2" s="566" t="s">
        <v>377</v>
      </c>
      <c r="B2" s="566"/>
      <c r="C2" s="566"/>
      <c r="D2" s="566"/>
      <c r="E2" s="566"/>
      <c r="F2" s="566"/>
      <c r="G2" s="566"/>
      <c r="H2" s="566"/>
      <c r="I2" s="566"/>
    </row>
    <row r="4" spans="1:8" s="111" customFormat="1" ht="12.75">
      <c r="A4" s="536" t="s">
        <v>378</v>
      </c>
      <c r="B4" s="536" t="s">
        <v>379</v>
      </c>
      <c r="C4" s="536" t="s">
        <v>380</v>
      </c>
      <c r="D4" s="536"/>
      <c r="E4" s="536"/>
      <c r="F4" s="536"/>
      <c r="G4" s="536"/>
      <c r="H4" s="536"/>
    </row>
    <row r="5" spans="1:8" s="111" customFormat="1" ht="12.75">
      <c r="A5" s="537" t="s">
        <v>381</v>
      </c>
      <c r="B5" s="537" t="s">
        <v>382</v>
      </c>
      <c r="C5" s="537" t="s">
        <v>383</v>
      </c>
      <c r="D5" s="537">
        <v>2004</v>
      </c>
      <c r="E5" s="537">
        <v>2005</v>
      </c>
      <c r="F5" s="537">
        <v>2006</v>
      </c>
      <c r="G5" s="537">
        <v>2007</v>
      </c>
      <c r="H5" s="537">
        <v>2008</v>
      </c>
    </row>
    <row r="6" spans="1:8" s="111" customFormat="1" ht="12.75">
      <c r="A6" s="538"/>
      <c r="B6" s="538" t="s">
        <v>383</v>
      </c>
      <c r="C6" s="538"/>
      <c r="D6" s="538"/>
      <c r="E6" s="538"/>
      <c r="F6" s="538"/>
      <c r="G6" s="538"/>
      <c r="H6" s="538"/>
    </row>
    <row r="7" spans="1:8" s="111" customFormat="1" ht="12.75">
      <c r="A7" s="536" t="s">
        <v>384</v>
      </c>
      <c r="B7" s="539">
        <v>12.1</v>
      </c>
      <c r="C7" s="536"/>
      <c r="D7" s="536"/>
      <c r="E7" s="536"/>
      <c r="F7" s="536"/>
      <c r="G7" s="536"/>
      <c r="H7" s="536"/>
    </row>
    <row r="8" spans="1:8" s="111" customFormat="1" ht="12.75">
      <c r="A8" s="540" t="s">
        <v>385</v>
      </c>
      <c r="B8" s="537" t="s">
        <v>210</v>
      </c>
      <c r="C8" s="537" t="s">
        <v>210</v>
      </c>
      <c r="D8" s="541">
        <v>0.8</v>
      </c>
      <c r="E8" s="541">
        <v>0.8</v>
      </c>
      <c r="F8" s="541">
        <v>0.8</v>
      </c>
      <c r="G8" s="541">
        <v>0.62</v>
      </c>
      <c r="H8" s="541" t="s">
        <v>386</v>
      </c>
    </row>
    <row r="9" spans="1:8" s="111" customFormat="1" ht="12.75">
      <c r="A9" s="542" t="s">
        <v>387</v>
      </c>
      <c r="B9" s="538"/>
      <c r="C9" s="538"/>
      <c r="D9" s="543">
        <v>0.06</v>
      </c>
      <c r="E9" s="543">
        <v>0.05</v>
      </c>
      <c r="F9" s="543">
        <v>0.03</v>
      </c>
      <c r="G9" s="543">
        <v>0.01</v>
      </c>
      <c r="H9" s="543" t="s">
        <v>386</v>
      </c>
    </row>
    <row r="10" spans="1:8" s="111" customFormat="1" ht="12.75">
      <c r="A10" s="536" t="s">
        <v>388</v>
      </c>
      <c r="B10" s="539">
        <v>6.14</v>
      </c>
      <c r="C10" s="536"/>
      <c r="D10" s="536"/>
      <c r="E10" s="536"/>
      <c r="F10" s="536"/>
      <c r="G10" s="536"/>
      <c r="H10" s="536"/>
    </row>
    <row r="11" spans="1:8" s="111" customFormat="1" ht="12.75">
      <c r="A11" s="540" t="s">
        <v>385</v>
      </c>
      <c r="B11" s="537" t="s">
        <v>212</v>
      </c>
      <c r="C11" s="537" t="s">
        <v>212</v>
      </c>
      <c r="D11" s="541">
        <v>0.27</v>
      </c>
      <c r="E11" s="541" t="s">
        <v>386</v>
      </c>
      <c r="F11" s="541" t="s">
        <v>386</v>
      </c>
      <c r="G11" s="541" t="s">
        <v>386</v>
      </c>
      <c r="H11" s="541" t="s">
        <v>386</v>
      </c>
    </row>
    <row r="12" spans="1:8" s="111" customFormat="1" ht="12.75">
      <c r="A12" s="542" t="s">
        <v>387</v>
      </c>
      <c r="B12" s="538"/>
      <c r="C12" s="538"/>
      <c r="D12" s="543">
        <v>0.01</v>
      </c>
      <c r="E12" s="543" t="s">
        <v>386</v>
      </c>
      <c r="F12" s="543" t="s">
        <v>386</v>
      </c>
      <c r="G12" s="543" t="s">
        <v>386</v>
      </c>
      <c r="H12" s="543" t="s">
        <v>386</v>
      </c>
    </row>
    <row r="13" spans="1:8" s="111" customFormat="1" ht="12.75">
      <c r="A13" s="536" t="s">
        <v>389</v>
      </c>
      <c r="B13" s="539">
        <v>6</v>
      </c>
      <c r="C13" s="536"/>
      <c r="D13" s="536"/>
      <c r="E13" s="536"/>
      <c r="F13" s="536"/>
      <c r="G13" s="536"/>
      <c r="H13" s="536"/>
    </row>
    <row r="14" spans="1:8" s="111" customFormat="1" ht="12.75">
      <c r="A14" s="540" t="s">
        <v>385</v>
      </c>
      <c r="B14" s="537" t="s">
        <v>211</v>
      </c>
      <c r="C14" s="537" t="s">
        <v>211</v>
      </c>
      <c r="D14" s="541">
        <v>0.4</v>
      </c>
      <c r="E14" s="541">
        <v>0.4</v>
      </c>
      <c r="F14" s="541">
        <v>0.4</v>
      </c>
      <c r="G14" s="541">
        <v>0.4</v>
      </c>
      <c r="H14" s="541">
        <v>0.4</v>
      </c>
    </row>
    <row r="15" spans="1:8" s="111" customFormat="1" ht="12.75">
      <c r="A15" s="542" t="s">
        <v>387</v>
      </c>
      <c r="B15" s="538"/>
      <c r="C15" s="538"/>
      <c r="D15" s="543">
        <v>0.27</v>
      </c>
      <c r="E15" s="543">
        <v>0.24</v>
      </c>
      <c r="F15" s="543">
        <v>0.22</v>
      </c>
      <c r="G15" s="543">
        <v>0.2</v>
      </c>
      <c r="H15" s="543">
        <v>0.18</v>
      </c>
    </row>
    <row r="16" spans="1:8" s="111" customFormat="1" ht="12.75">
      <c r="A16" s="536" t="s">
        <v>390</v>
      </c>
      <c r="B16" s="536"/>
      <c r="C16" s="536"/>
      <c r="D16" s="536"/>
      <c r="E16" s="536"/>
      <c r="F16" s="536"/>
      <c r="G16" s="536"/>
      <c r="H16" s="536"/>
    </row>
    <row r="17" spans="1:8" s="111" customFormat="1" ht="12.75">
      <c r="A17" s="540" t="s">
        <v>385</v>
      </c>
      <c r="B17" s="537"/>
      <c r="C17" s="537" t="s">
        <v>211</v>
      </c>
      <c r="D17" s="537">
        <v>0.84</v>
      </c>
      <c r="E17" s="537">
        <v>0.84</v>
      </c>
      <c r="F17" s="537">
        <v>0.84</v>
      </c>
      <c r="G17" s="537">
        <v>0.84</v>
      </c>
      <c r="H17" s="537">
        <v>0.84</v>
      </c>
    </row>
    <row r="18" spans="1:8" s="111" customFormat="1" ht="12.75">
      <c r="A18" s="542" t="s">
        <v>387</v>
      </c>
      <c r="B18" s="541">
        <v>15</v>
      </c>
      <c r="C18" s="538"/>
      <c r="D18" s="538">
        <v>0.57</v>
      </c>
      <c r="E18" s="538">
        <v>0.52</v>
      </c>
      <c r="F18" s="538">
        <v>0.47</v>
      </c>
      <c r="G18" s="538">
        <v>0.43</v>
      </c>
      <c r="H18" s="538">
        <v>0.38</v>
      </c>
    </row>
    <row r="19" spans="1:8" s="111" customFormat="1" ht="12.75">
      <c r="A19" s="540" t="s">
        <v>385</v>
      </c>
      <c r="B19" s="537" t="s">
        <v>211</v>
      </c>
      <c r="C19" s="567" t="s">
        <v>212</v>
      </c>
      <c r="D19" s="537">
        <v>0.27</v>
      </c>
      <c r="E19" s="537">
        <v>0.27</v>
      </c>
      <c r="F19" s="537">
        <v>0.27</v>
      </c>
      <c r="G19" s="537">
        <v>0.27</v>
      </c>
      <c r="H19" s="537">
        <v>0.27</v>
      </c>
    </row>
    <row r="20" spans="1:8" s="111" customFormat="1" ht="12.75">
      <c r="A20" s="542" t="s">
        <v>387</v>
      </c>
      <c r="B20" s="538"/>
      <c r="C20" s="568"/>
      <c r="D20" s="538">
        <v>0.12</v>
      </c>
      <c r="E20" s="538">
        <v>0.11</v>
      </c>
      <c r="F20" s="543">
        <v>0.1</v>
      </c>
      <c r="G20" s="538">
        <v>0.09</v>
      </c>
      <c r="H20" s="538">
        <v>0.08</v>
      </c>
    </row>
    <row r="21" spans="1:8" s="111" customFormat="1" ht="12.75">
      <c r="A21" s="536" t="s">
        <v>389</v>
      </c>
      <c r="B21" s="539">
        <v>6</v>
      </c>
      <c r="C21" s="536"/>
      <c r="D21" s="536"/>
      <c r="E21" s="536"/>
      <c r="F21" s="536"/>
      <c r="G21" s="536"/>
      <c r="H21" s="536"/>
    </row>
    <row r="22" spans="1:8" s="111" customFormat="1" ht="12.75">
      <c r="A22" s="540" t="s">
        <v>385</v>
      </c>
      <c r="B22" s="537" t="s">
        <v>211</v>
      </c>
      <c r="C22" s="537" t="s">
        <v>211</v>
      </c>
      <c r="D22" s="541">
        <v>0.4</v>
      </c>
      <c r="E22" s="541">
        <v>0.4</v>
      </c>
      <c r="F22" s="541">
        <v>0.4</v>
      </c>
      <c r="G22" s="541">
        <v>0.4</v>
      </c>
      <c r="H22" s="541">
        <v>0.4</v>
      </c>
    </row>
    <row r="23" spans="1:8" s="111" customFormat="1" ht="12.75">
      <c r="A23" s="542" t="s">
        <v>387</v>
      </c>
      <c r="B23" s="538"/>
      <c r="C23" s="538"/>
      <c r="D23" s="543">
        <v>0.27</v>
      </c>
      <c r="E23" s="543">
        <v>0.24</v>
      </c>
      <c r="F23" s="543">
        <v>0.22</v>
      </c>
      <c r="G23" s="543">
        <v>0.2</v>
      </c>
      <c r="H23" s="543">
        <v>0.18</v>
      </c>
    </row>
    <row r="24" spans="1:8" s="111" customFormat="1" ht="12.75">
      <c r="A24" s="536" t="s">
        <v>391</v>
      </c>
      <c r="B24" s="539">
        <v>12</v>
      </c>
      <c r="C24" s="536"/>
      <c r="D24" s="536"/>
      <c r="E24" s="536"/>
      <c r="F24" s="536"/>
      <c r="G24" s="536"/>
      <c r="H24" s="536"/>
    </row>
    <row r="25" spans="1:8" s="111" customFormat="1" ht="12.75">
      <c r="A25" s="540" t="s">
        <v>385</v>
      </c>
      <c r="B25" s="537" t="s">
        <v>210</v>
      </c>
      <c r="C25" s="537" t="s">
        <v>210</v>
      </c>
      <c r="D25" s="541">
        <v>1.5</v>
      </c>
      <c r="E25" s="541" t="s">
        <v>386</v>
      </c>
      <c r="F25" s="541" t="s">
        <v>386</v>
      </c>
      <c r="G25" s="541" t="s">
        <v>386</v>
      </c>
      <c r="H25" s="541" t="s">
        <v>386</v>
      </c>
    </row>
    <row r="26" spans="1:8" s="111" customFormat="1" ht="12.75">
      <c r="A26" s="542" t="s">
        <v>387</v>
      </c>
      <c r="B26" s="538"/>
      <c r="C26" s="538"/>
      <c r="D26" s="543">
        <v>0.12</v>
      </c>
      <c r="E26" s="543" t="s">
        <v>386</v>
      </c>
      <c r="F26" s="543" t="s">
        <v>386</v>
      </c>
      <c r="G26" s="543" t="s">
        <v>386</v>
      </c>
      <c r="H26" s="543" t="s">
        <v>386</v>
      </c>
    </row>
    <row r="27" spans="1:8" s="111" customFormat="1" ht="12.75">
      <c r="A27" s="536" t="s">
        <v>392</v>
      </c>
      <c r="B27" s="539">
        <v>23.5</v>
      </c>
      <c r="C27" s="536"/>
      <c r="D27" s="536"/>
      <c r="E27" s="536"/>
      <c r="F27" s="536"/>
      <c r="G27" s="536"/>
      <c r="H27" s="536"/>
    </row>
    <row r="28" spans="1:8" s="111" customFormat="1" ht="12.75">
      <c r="A28" s="540" t="s">
        <v>385</v>
      </c>
      <c r="B28" s="537" t="s">
        <v>210</v>
      </c>
      <c r="C28" s="537" t="s">
        <v>210</v>
      </c>
      <c r="D28" s="541">
        <v>1.85</v>
      </c>
      <c r="E28" s="541">
        <v>2.63</v>
      </c>
      <c r="F28" s="541">
        <v>2.63</v>
      </c>
      <c r="G28" s="541">
        <v>2.63</v>
      </c>
      <c r="H28" s="541">
        <v>2.63</v>
      </c>
    </row>
    <row r="29" spans="1:8" s="111" customFormat="1" ht="12.75">
      <c r="A29" s="542" t="s">
        <v>387</v>
      </c>
      <c r="B29" s="538"/>
      <c r="C29" s="538"/>
      <c r="D29" s="543">
        <v>1.24</v>
      </c>
      <c r="E29" s="543">
        <v>1.12</v>
      </c>
      <c r="F29" s="543">
        <v>0.96</v>
      </c>
      <c r="G29" s="543">
        <v>0.81</v>
      </c>
      <c r="H29" s="543">
        <v>0.66</v>
      </c>
    </row>
    <row r="30" spans="1:9" s="111" customFormat="1" ht="12.75">
      <c r="A30" s="536" t="s">
        <v>393</v>
      </c>
      <c r="B30" s="539">
        <v>7.84</v>
      </c>
      <c r="C30" s="536"/>
      <c r="D30" s="536"/>
      <c r="E30" s="536"/>
      <c r="F30" s="536"/>
      <c r="G30" s="536"/>
      <c r="H30" s="536"/>
      <c r="I30" s="544"/>
    </row>
    <row r="31" spans="1:9" s="111" customFormat="1" ht="12.75">
      <c r="A31" s="540" t="s">
        <v>385</v>
      </c>
      <c r="B31" s="537" t="s">
        <v>211</v>
      </c>
      <c r="C31" s="537" t="s">
        <v>211</v>
      </c>
      <c r="D31" s="541">
        <v>0.78</v>
      </c>
      <c r="E31" s="541">
        <v>0.78</v>
      </c>
      <c r="F31" s="541">
        <v>0.78</v>
      </c>
      <c r="G31" s="541">
        <v>0.78</v>
      </c>
      <c r="H31" s="541">
        <v>0.78</v>
      </c>
      <c r="I31" s="544"/>
    </row>
    <row r="32" spans="1:9" s="111" customFormat="1" ht="12.75">
      <c r="A32" s="542" t="s">
        <v>387</v>
      </c>
      <c r="B32" s="538"/>
      <c r="C32" s="538"/>
      <c r="D32" s="543">
        <v>0.31</v>
      </c>
      <c r="E32" s="543">
        <v>0.26</v>
      </c>
      <c r="F32" s="543">
        <v>0.21</v>
      </c>
      <c r="G32" s="543">
        <v>0.17</v>
      </c>
      <c r="H32" s="543">
        <v>0.12</v>
      </c>
      <c r="I32" s="544"/>
    </row>
    <row r="33" spans="1:9" s="111" customFormat="1" ht="12.75">
      <c r="A33" s="536" t="s">
        <v>394</v>
      </c>
      <c r="B33" s="539">
        <v>2.45</v>
      </c>
      <c r="C33" s="536"/>
      <c r="D33" s="536"/>
      <c r="E33" s="536"/>
      <c r="F33" s="536"/>
      <c r="G33" s="536"/>
      <c r="H33" s="536"/>
      <c r="I33" s="544"/>
    </row>
    <row r="34" spans="1:9" s="111" customFormat="1" ht="12.75">
      <c r="A34" s="540" t="s">
        <v>385</v>
      </c>
      <c r="B34" s="537" t="s">
        <v>210</v>
      </c>
      <c r="C34" s="537" t="s">
        <v>210</v>
      </c>
      <c r="D34" s="541">
        <v>0.25</v>
      </c>
      <c r="E34" s="541">
        <v>0.25</v>
      </c>
      <c r="F34" s="541">
        <v>0.25</v>
      </c>
      <c r="G34" s="541">
        <v>0.25</v>
      </c>
      <c r="H34" s="541">
        <v>0.06</v>
      </c>
      <c r="I34" s="544"/>
    </row>
    <row r="35" spans="1:9" s="111" customFormat="1" ht="12.75">
      <c r="A35" s="542" t="s">
        <v>387</v>
      </c>
      <c r="B35" s="538"/>
      <c r="C35" s="538"/>
      <c r="D35" s="543">
        <v>0.03</v>
      </c>
      <c r="E35" s="543">
        <v>0.02</v>
      </c>
      <c r="F35" s="543">
        <v>0.01</v>
      </c>
      <c r="G35" s="543">
        <v>0.01</v>
      </c>
      <c r="H35" s="543">
        <v>0</v>
      </c>
      <c r="I35" s="544"/>
    </row>
    <row r="36" spans="1:9" s="111" customFormat="1" ht="12.75">
      <c r="A36" s="536" t="s">
        <v>395</v>
      </c>
      <c r="B36" s="539">
        <v>1.27</v>
      </c>
      <c r="C36" s="536"/>
      <c r="D36" s="536"/>
      <c r="E36" s="536"/>
      <c r="F36" s="536"/>
      <c r="G36" s="536"/>
      <c r="H36" s="536"/>
      <c r="I36" s="544"/>
    </row>
    <row r="37" spans="1:9" s="111" customFormat="1" ht="12.75">
      <c r="A37" s="540" t="s">
        <v>385</v>
      </c>
      <c r="B37" s="537" t="s">
        <v>210</v>
      </c>
      <c r="C37" s="537" t="s">
        <v>210</v>
      </c>
      <c r="D37" s="541">
        <v>0.27</v>
      </c>
      <c r="E37" s="541">
        <v>0.27</v>
      </c>
      <c r="F37" s="541">
        <v>0.18</v>
      </c>
      <c r="G37" s="541">
        <v>0.18</v>
      </c>
      <c r="H37" s="541" t="s">
        <v>386</v>
      </c>
      <c r="I37" s="544"/>
    </row>
    <row r="38" spans="1:9" s="111" customFormat="1" ht="12.75">
      <c r="A38" s="542" t="s">
        <v>387</v>
      </c>
      <c r="B38" s="538"/>
      <c r="C38" s="538"/>
      <c r="D38" s="543">
        <v>0.02</v>
      </c>
      <c r="E38" s="543">
        <v>0.01</v>
      </c>
      <c r="F38" s="543">
        <v>0.01</v>
      </c>
      <c r="G38" s="543">
        <v>0</v>
      </c>
      <c r="H38" s="543" t="s">
        <v>386</v>
      </c>
      <c r="I38" s="544"/>
    </row>
    <row r="39" spans="1:9" s="111" customFormat="1" ht="12.75">
      <c r="A39" s="536" t="s">
        <v>396</v>
      </c>
      <c r="B39" s="539">
        <v>9.7</v>
      </c>
      <c r="C39" s="536"/>
      <c r="D39" s="536"/>
      <c r="E39" s="536"/>
      <c r="F39" s="536"/>
      <c r="G39" s="536"/>
      <c r="H39" s="536"/>
      <c r="I39" s="544"/>
    </row>
    <row r="40" spans="1:9" s="111" customFormat="1" ht="12.75">
      <c r="A40" s="540" t="s">
        <v>385</v>
      </c>
      <c r="B40" s="537" t="s">
        <v>210</v>
      </c>
      <c r="C40" s="537" t="s">
        <v>210</v>
      </c>
      <c r="D40" s="541">
        <v>1.21</v>
      </c>
      <c r="E40" s="541">
        <v>1.21</v>
      </c>
      <c r="F40" s="541">
        <v>1.21</v>
      </c>
      <c r="G40" s="541">
        <v>1.21</v>
      </c>
      <c r="H40" s="541">
        <v>1.21</v>
      </c>
      <c r="I40" s="544"/>
    </row>
    <row r="41" spans="1:9" s="111" customFormat="1" ht="12.75">
      <c r="A41" s="542" t="s">
        <v>387</v>
      </c>
      <c r="B41" s="538"/>
      <c r="C41" s="538"/>
      <c r="D41" s="543">
        <v>0.16</v>
      </c>
      <c r="E41" s="543">
        <v>0.12</v>
      </c>
      <c r="F41" s="543">
        <v>0.09</v>
      </c>
      <c r="G41" s="543">
        <v>0.06</v>
      </c>
      <c r="H41" s="543">
        <v>0.02</v>
      </c>
      <c r="I41" s="544"/>
    </row>
    <row r="42" spans="1:9" s="111" customFormat="1" ht="12.75">
      <c r="A42" s="536" t="s">
        <v>397</v>
      </c>
      <c r="B42" s="539">
        <v>20.5</v>
      </c>
      <c r="C42" s="536"/>
      <c r="D42" s="536"/>
      <c r="E42" s="536"/>
      <c r="F42" s="536"/>
      <c r="G42" s="536"/>
      <c r="H42" s="536"/>
      <c r="I42" s="544"/>
    </row>
    <row r="43" spans="1:9" s="111" customFormat="1" ht="12.75">
      <c r="A43" s="540" t="s">
        <v>385</v>
      </c>
      <c r="B43" s="537" t="s">
        <v>210</v>
      </c>
      <c r="C43" s="537" t="s">
        <v>210</v>
      </c>
      <c r="D43" s="541">
        <v>1.71</v>
      </c>
      <c r="E43" s="541">
        <v>1.71</v>
      </c>
      <c r="F43" s="541">
        <v>1.71</v>
      </c>
      <c r="G43" s="541">
        <v>1.71</v>
      </c>
      <c r="H43" s="541">
        <v>1.71</v>
      </c>
      <c r="I43" s="544"/>
    </row>
    <row r="44" spans="1:9" s="111" customFormat="1" ht="12.75">
      <c r="A44" s="542" t="s">
        <v>387</v>
      </c>
      <c r="B44" s="538"/>
      <c r="C44" s="538"/>
      <c r="D44" s="543">
        <v>0.35</v>
      </c>
      <c r="E44" s="543">
        <v>0.32</v>
      </c>
      <c r="F44" s="543">
        <v>0.28</v>
      </c>
      <c r="G44" s="543">
        <v>0.25</v>
      </c>
      <c r="H44" s="543">
        <v>0.21</v>
      </c>
      <c r="I44" s="544"/>
    </row>
    <row r="45" spans="1:9" s="111" customFormat="1" ht="12.75">
      <c r="A45" s="536" t="s">
        <v>398</v>
      </c>
      <c r="B45" s="539">
        <v>34</v>
      </c>
      <c r="C45" s="536"/>
      <c r="D45" s="536"/>
      <c r="E45" s="536"/>
      <c r="F45" s="536"/>
      <c r="G45" s="536"/>
      <c r="H45" s="536"/>
      <c r="I45" s="544"/>
    </row>
    <row r="46" spans="1:9" s="111" customFormat="1" ht="12.75">
      <c r="A46" s="540" t="s">
        <v>385</v>
      </c>
      <c r="B46" s="537" t="s">
        <v>211</v>
      </c>
      <c r="C46" s="537" t="s">
        <v>211</v>
      </c>
      <c r="D46" s="541">
        <v>0.46</v>
      </c>
      <c r="E46" s="541">
        <v>0.46</v>
      </c>
      <c r="F46" s="541">
        <v>0.46</v>
      </c>
      <c r="G46" s="541">
        <v>0.46</v>
      </c>
      <c r="H46" s="541">
        <v>0.46</v>
      </c>
      <c r="I46" s="544"/>
    </row>
    <row r="47" spans="1:9" s="111" customFormat="1" ht="12.75">
      <c r="A47" s="542" t="s">
        <v>387</v>
      </c>
      <c r="B47" s="538"/>
      <c r="C47" s="538"/>
      <c r="D47" s="543">
        <v>0.14</v>
      </c>
      <c r="E47" s="543">
        <v>0.14</v>
      </c>
      <c r="F47" s="543">
        <v>0.13</v>
      </c>
      <c r="G47" s="543">
        <v>0.12</v>
      </c>
      <c r="H47" s="543">
        <v>0.11</v>
      </c>
      <c r="I47" s="544"/>
    </row>
    <row r="48" spans="1:9" s="111" customFormat="1" ht="12.75">
      <c r="A48" s="536" t="s">
        <v>399</v>
      </c>
      <c r="B48" s="539">
        <v>4.59</v>
      </c>
      <c r="C48" s="536"/>
      <c r="D48" s="536"/>
      <c r="E48" s="536"/>
      <c r="F48" s="536"/>
      <c r="G48" s="536"/>
      <c r="H48" s="536"/>
      <c r="I48" s="544"/>
    </row>
    <row r="49" spans="1:9" s="111" customFormat="1" ht="12.75">
      <c r="A49" s="540" t="s">
        <v>385</v>
      </c>
      <c r="B49" s="537" t="s">
        <v>211</v>
      </c>
      <c r="C49" s="537" t="s">
        <v>211</v>
      </c>
      <c r="D49" s="541" t="s">
        <v>386</v>
      </c>
      <c r="E49" s="541">
        <v>0.38</v>
      </c>
      <c r="F49" s="541">
        <v>0.38</v>
      </c>
      <c r="G49" s="541">
        <v>0.38</v>
      </c>
      <c r="H49" s="541">
        <v>0.38</v>
      </c>
      <c r="I49" s="544"/>
    </row>
    <row r="50" spans="1:9" s="111" customFormat="1" ht="12.75">
      <c r="A50" s="542" t="s">
        <v>387</v>
      </c>
      <c r="B50" s="538"/>
      <c r="C50" s="538"/>
      <c r="D50" s="543">
        <v>0.2</v>
      </c>
      <c r="E50" s="543">
        <v>0.2</v>
      </c>
      <c r="F50" s="543">
        <v>0.18</v>
      </c>
      <c r="G50" s="543">
        <v>0.16</v>
      </c>
      <c r="H50" s="543">
        <v>0.15</v>
      </c>
      <c r="I50" s="544"/>
    </row>
    <row r="51" spans="1:9" s="111" customFormat="1" ht="12.75">
      <c r="A51" s="545" t="s">
        <v>400</v>
      </c>
      <c r="B51" s="539">
        <v>10</v>
      </c>
      <c r="C51" s="536"/>
      <c r="D51" s="536"/>
      <c r="E51" s="536"/>
      <c r="F51" s="536"/>
      <c r="G51" s="536"/>
      <c r="H51" s="536"/>
      <c r="I51" s="544"/>
    </row>
    <row r="52" spans="1:9" s="111" customFormat="1" ht="12.75">
      <c r="A52" s="540" t="s">
        <v>385</v>
      </c>
      <c r="B52" s="537" t="s">
        <v>211</v>
      </c>
      <c r="C52" s="537" t="s">
        <v>211</v>
      </c>
      <c r="D52" s="541" t="s">
        <v>386</v>
      </c>
      <c r="E52" s="541">
        <v>1.54</v>
      </c>
      <c r="F52" s="541">
        <v>1.54</v>
      </c>
      <c r="G52" s="541">
        <v>1.54</v>
      </c>
      <c r="H52" s="541">
        <v>1.54</v>
      </c>
      <c r="I52" s="544"/>
    </row>
    <row r="53" spans="1:9" s="111" customFormat="1" ht="12.75">
      <c r="A53" s="542" t="s">
        <v>387</v>
      </c>
      <c r="B53" s="538"/>
      <c r="C53" s="538"/>
      <c r="D53" s="543">
        <v>0.11</v>
      </c>
      <c r="E53" s="543">
        <v>0.1</v>
      </c>
      <c r="F53" s="543">
        <v>0.09</v>
      </c>
      <c r="G53" s="543">
        <v>0.07</v>
      </c>
      <c r="H53" s="543">
        <v>0.04</v>
      </c>
      <c r="I53" s="544"/>
    </row>
    <row r="54" spans="1:9" s="111" customFormat="1" ht="12.75">
      <c r="A54" s="545" t="s">
        <v>401</v>
      </c>
      <c r="B54" s="539">
        <v>1.75</v>
      </c>
      <c r="C54" s="536"/>
      <c r="D54" s="536"/>
      <c r="E54" s="536"/>
      <c r="F54" s="536"/>
      <c r="G54" s="536"/>
      <c r="H54" s="536"/>
      <c r="I54" s="544"/>
    </row>
    <row r="55" spans="1:9" s="111" customFormat="1" ht="12.75">
      <c r="A55" s="540" t="s">
        <v>385</v>
      </c>
      <c r="B55" s="537" t="s">
        <v>210</v>
      </c>
      <c r="C55" s="537" t="s">
        <v>210</v>
      </c>
      <c r="D55" s="541">
        <v>0.24</v>
      </c>
      <c r="E55" s="541">
        <v>0.24</v>
      </c>
      <c r="F55" s="541">
        <v>0.24</v>
      </c>
      <c r="G55" s="541">
        <v>0.24</v>
      </c>
      <c r="H55" s="541">
        <v>0.24</v>
      </c>
      <c r="I55" s="544"/>
    </row>
    <row r="56" spans="1:9" s="111" customFormat="1" ht="12.75">
      <c r="A56" s="542" t="s">
        <v>387</v>
      </c>
      <c r="B56" s="538"/>
      <c r="C56" s="538"/>
      <c r="D56" s="543">
        <v>0.04</v>
      </c>
      <c r="E56" s="543">
        <v>0.03</v>
      </c>
      <c r="F56" s="543">
        <v>0.03</v>
      </c>
      <c r="G56" s="543">
        <v>0.02</v>
      </c>
      <c r="H56" s="543">
        <v>0.02</v>
      </c>
      <c r="I56" s="544"/>
    </row>
    <row r="57" spans="1:9" s="111" customFormat="1" ht="12.75">
      <c r="A57" s="545" t="s">
        <v>402</v>
      </c>
      <c r="B57" s="539">
        <v>17.46</v>
      </c>
      <c r="C57" s="536"/>
      <c r="D57" s="536"/>
      <c r="E57" s="536"/>
      <c r="F57" s="536"/>
      <c r="G57" s="536"/>
      <c r="H57" s="536"/>
      <c r="I57" s="544"/>
    </row>
    <row r="58" spans="1:9" s="111" customFormat="1" ht="12.75">
      <c r="A58" s="540" t="s">
        <v>385</v>
      </c>
      <c r="B58" s="537" t="s">
        <v>211</v>
      </c>
      <c r="C58" s="537" t="s">
        <v>211</v>
      </c>
      <c r="D58" s="541" t="s">
        <v>386</v>
      </c>
      <c r="E58" s="541" t="s">
        <v>386</v>
      </c>
      <c r="F58" s="541" t="s">
        <v>386</v>
      </c>
      <c r="G58" s="541" t="s">
        <v>386</v>
      </c>
      <c r="H58" s="541" t="s">
        <v>386</v>
      </c>
      <c r="I58" s="544"/>
    </row>
    <row r="59" spans="1:9" s="111" customFormat="1" ht="12.75">
      <c r="A59" s="542" t="s">
        <v>387</v>
      </c>
      <c r="B59" s="538"/>
      <c r="C59" s="538"/>
      <c r="D59" s="543">
        <v>0.43</v>
      </c>
      <c r="E59" s="543">
        <v>0.45</v>
      </c>
      <c r="F59" s="543">
        <v>0.45</v>
      </c>
      <c r="G59" s="543">
        <v>0.45</v>
      </c>
      <c r="H59" s="543">
        <v>0.45</v>
      </c>
      <c r="I59" s="544"/>
    </row>
    <row r="60" spans="1:9" s="111" customFormat="1" ht="12.75">
      <c r="A60" s="545" t="s">
        <v>403</v>
      </c>
      <c r="B60" s="539">
        <v>7.02</v>
      </c>
      <c r="C60" s="536"/>
      <c r="D60" s="536"/>
      <c r="E60" s="536"/>
      <c r="F60" s="536"/>
      <c r="G60" s="536"/>
      <c r="H60" s="536"/>
      <c r="I60" s="544"/>
    </row>
    <row r="61" spans="1:9" s="111" customFormat="1" ht="12.75">
      <c r="A61" s="540" t="s">
        <v>385</v>
      </c>
      <c r="B61" s="537" t="s">
        <v>211</v>
      </c>
      <c r="C61" s="537" t="s">
        <v>211</v>
      </c>
      <c r="D61" s="541" t="s">
        <v>386</v>
      </c>
      <c r="E61" s="541" t="s">
        <v>386</v>
      </c>
      <c r="F61" s="541" t="s">
        <v>386</v>
      </c>
      <c r="G61" s="541" t="s">
        <v>386</v>
      </c>
      <c r="H61" s="541">
        <v>0.14</v>
      </c>
      <c r="I61" s="544"/>
    </row>
    <row r="62" spans="1:9" s="111" customFormat="1" ht="12.75">
      <c r="A62" s="542" t="s">
        <v>387</v>
      </c>
      <c r="B62" s="538"/>
      <c r="C62" s="538"/>
      <c r="D62" s="543">
        <v>0.06</v>
      </c>
      <c r="E62" s="543">
        <v>0.12</v>
      </c>
      <c r="F62" s="543">
        <v>0.12</v>
      </c>
      <c r="G62" s="543">
        <v>0.12</v>
      </c>
      <c r="H62" s="543">
        <v>0.12</v>
      </c>
      <c r="I62" s="544"/>
    </row>
    <row r="63" spans="1:9" s="111" customFormat="1" ht="12.75">
      <c r="A63" s="545" t="s">
        <v>403</v>
      </c>
      <c r="B63" s="539">
        <v>9.59</v>
      </c>
      <c r="C63" s="536"/>
      <c r="D63" s="536"/>
      <c r="E63" s="536"/>
      <c r="F63" s="536"/>
      <c r="G63" s="536"/>
      <c r="H63" s="536"/>
      <c r="I63" s="544"/>
    </row>
    <row r="64" spans="1:9" s="111" customFormat="1" ht="12.75">
      <c r="A64" s="540" t="s">
        <v>385</v>
      </c>
      <c r="B64" s="537" t="s">
        <v>210</v>
      </c>
      <c r="C64" s="537" t="s">
        <v>210</v>
      </c>
      <c r="D64" s="541" t="s">
        <v>386</v>
      </c>
      <c r="E64" s="541" t="s">
        <v>386</v>
      </c>
      <c r="F64" s="541" t="s">
        <v>386</v>
      </c>
      <c r="G64" s="541" t="s">
        <v>386</v>
      </c>
      <c r="H64" s="541">
        <v>0.18</v>
      </c>
      <c r="I64" s="544"/>
    </row>
    <row r="65" spans="1:9" s="111" customFormat="1" ht="12.75">
      <c r="A65" s="542" t="s">
        <v>387</v>
      </c>
      <c r="B65" s="538"/>
      <c r="C65" s="538"/>
      <c r="D65" s="543">
        <v>0.08</v>
      </c>
      <c r="E65" s="543">
        <v>0.15</v>
      </c>
      <c r="F65" s="543">
        <v>0.15</v>
      </c>
      <c r="G65" s="543">
        <v>0.15</v>
      </c>
      <c r="H65" s="543">
        <v>0.15</v>
      </c>
      <c r="I65" s="544"/>
    </row>
    <row r="66" spans="1:9" s="111" customFormat="1" ht="12.75">
      <c r="A66" s="545" t="s">
        <v>404</v>
      </c>
      <c r="B66" s="539">
        <v>7.02</v>
      </c>
      <c r="C66" s="536"/>
      <c r="D66" s="536"/>
      <c r="E66" s="536"/>
      <c r="F66" s="536"/>
      <c r="G66" s="536"/>
      <c r="H66" s="536"/>
      <c r="I66" s="544"/>
    </row>
    <row r="67" spans="1:9" s="111" customFormat="1" ht="12.75">
      <c r="A67" s="540" t="s">
        <v>385</v>
      </c>
      <c r="B67" s="537" t="s">
        <v>211</v>
      </c>
      <c r="C67" s="537" t="s">
        <v>211</v>
      </c>
      <c r="D67" s="541" t="s">
        <v>386</v>
      </c>
      <c r="E67" s="541" t="s">
        <v>386</v>
      </c>
      <c r="F67" s="541" t="s">
        <v>386</v>
      </c>
      <c r="G67" s="541" t="s">
        <v>386</v>
      </c>
      <c r="H67" s="541">
        <v>0.14</v>
      </c>
      <c r="I67" s="544"/>
    </row>
    <row r="68" spans="1:9" s="111" customFormat="1" ht="12.75">
      <c r="A68" s="542" t="s">
        <v>387</v>
      </c>
      <c r="B68" s="538"/>
      <c r="C68" s="538"/>
      <c r="D68" s="543">
        <v>0.06</v>
      </c>
      <c r="E68" s="543">
        <v>0.12</v>
      </c>
      <c r="F68" s="543">
        <v>0.12</v>
      </c>
      <c r="G68" s="543">
        <v>0.12</v>
      </c>
      <c r="H68" s="543">
        <v>0.12</v>
      </c>
      <c r="I68" s="544"/>
    </row>
    <row r="69" spans="1:9" s="111" customFormat="1" ht="12.75">
      <c r="A69" s="545" t="s">
        <v>404</v>
      </c>
      <c r="B69" s="539">
        <v>9.59</v>
      </c>
      <c r="C69" s="536"/>
      <c r="D69" s="536"/>
      <c r="E69" s="536"/>
      <c r="F69" s="536"/>
      <c r="G69" s="536"/>
      <c r="H69" s="536"/>
      <c r="I69" s="544"/>
    </row>
    <row r="70" spans="1:9" s="111" customFormat="1" ht="12.75">
      <c r="A70" s="540" t="s">
        <v>385</v>
      </c>
      <c r="B70" s="537" t="s">
        <v>210</v>
      </c>
      <c r="C70" s="537" t="s">
        <v>210</v>
      </c>
      <c r="D70" s="541" t="s">
        <v>386</v>
      </c>
      <c r="E70" s="541" t="s">
        <v>386</v>
      </c>
      <c r="F70" s="541" t="s">
        <v>386</v>
      </c>
      <c r="G70" s="541" t="s">
        <v>386</v>
      </c>
      <c r="H70" s="541">
        <v>0.18</v>
      </c>
      <c r="I70" s="544"/>
    </row>
    <row r="71" spans="1:9" s="111" customFormat="1" ht="12.75">
      <c r="A71" s="542" t="s">
        <v>387</v>
      </c>
      <c r="B71" s="538"/>
      <c r="C71" s="538"/>
      <c r="D71" s="543">
        <v>0.08</v>
      </c>
      <c r="E71" s="543">
        <v>0.15</v>
      </c>
      <c r="F71" s="543">
        <v>0.15</v>
      </c>
      <c r="G71" s="543">
        <v>0.15</v>
      </c>
      <c r="H71" s="543">
        <v>0.15</v>
      </c>
      <c r="I71" s="544"/>
    </row>
    <row r="72" spans="1:9" s="111" customFormat="1" ht="12.75">
      <c r="A72" s="545" t="s">
        <v>405</v>
      </c>
      <c r="B72" s="539">
        <v>5</v>
      </c>
      <c r="C72" s="536"/>
      <c r="D72" s="536"/>
      <c r="E72" s="536"/>
      <c r="F72" s="536"/>
      <c r="G72" s="536"/>
      <c r="H72" s="536"/>
      <c r="I72" s="544"/>
    </row>
    <row r="73" spans="1:9" s="111" customFormat="1" ht="12.75">
      <c r="A73" s="540" t="s">
        <v>385</v>
      </c>
      <c r="B73" s="537" t="s">
        <v>210</v>
      </c>
      <c r="C73" s="537" t="s">
        <v>210</v>
      </c>
      <c r="D73" s="541">
        <v>0.91</v>
      </c>
      <c r="E73" s="541">
        <v>0.91</v>
      </c>
      <c r="F73" s="541">
        <v>0.91</v>
      </c>
      <c r="G73" s="541">
        <v>0.91</v>
      </c>
      <c r="H73" s="541">
        <v>0.91</v>
      </c>
      <c r="I73" s="544"/>
    </row>
    <row r="74" spans="1:9" s="111" customFormat="1" ht="12.75">
      <c r="A74" s="542" t="s">
        <v>387</v>
      </c>
      <c r="B74" s="538"/>
      <c r="C74" s="538"/>
      <c r="D74" s="543">
        <v>0.15</v>
      </c>
      <c r="E74" s="543">
        <v>0.12</v>
      </c>
      <c r="F74" s="543">
        <v>0.08</v>
      </c>
      <c r="G74" s="543">
        <v>0.05</v>
      </c>
      <c r="H74" s="543">
        <v>0.02</v>
      </c>
      <c r="I74" s="544"/>
    </row>
    <row r="75" spans="1:9" s="111" customFormat="1" ht="12.75">
      <c r="A75" s="545" t="s">
        <v>406</v>
      </c>
      <c r="B75" s="539">
        <v>1.68</v>
      </c>
      <c r="C75" s="536"/>
      <c r="D75" s="536"/>
      <c r="E75" s="536"/>
      <c r="F75" s="536"/>
      <c r="G75" s="536"/>
      <c r="H75" s="536"/>
      <c r="I75" s="544"/>
    </row>
    <row r="76" spans="1:9" s="111" customFormat="1" ht="12.75">
      <c r="A76" s="540" t="s">
        <v>385</v>
      </c>
      <c r="B76" s="537" t="s">
        <v>407</v>
      </c>
      <c r="C76" s="537" t="s">
        <v>407</v>
      </c>
      <c r="D76" s="541">
        <v>0.21</v>
      </c>
      <c r="E76" s="541">
        <v>0.21</v>
      </c>
      <c r="F76" s="541">
        <v>0.21</v>
      </c>
      <c r="G76" s="541">
        <v>0.21</v>
      </c>
      <c r="H76" s="541">
        <v>0.21</v>
      </c>
      <c r="I76" s="544"/>
    </row>
    <row r="77" spans="1:9" s="111" customFormat="1" ht="12.75">
      <c r="A77" s="542" t="s">
        <v>387</v>
      </c>
      <c r="B77" s="538"/>
      <c r="C77" s="538"/>
      <c r="D77" s="543">
        <v>0.06</v>
      </c>
      <c r="E77" s="543">
        <v>0.05</v>
      </c>
      <c r="F77" s="543">
        <v>0.04</v>
      </c>
      <c r="G77" s="543">
        <v>0.03</v>
      </c>
      <c r="H77" s="543">
        <v>0.02</v>
      </c>
      <c r="I77" s="544"/>
    </row>
    <row r="78" spans="1:9" s="111" customFormat="1" ht="12.75">
      <c r="A78" s="545" t="s">
        <v>408</v>
      </c>
      <c r="B78" s="539">
        <v>0.95</v>
      </c>
      <c r="C78" s="536"/>
      <c r="D78" s="536"/>
      <c r="E78" s="536"/>
      <c r="F78" s="536"/>
      <c r="G78" s="536"/>
      <c r="H78" s="536"/>
      <c r="I78" s="544"/>
    </row>
    <row r="79" spans="1:9" s="111" customFormat="1" ht="12.75">
      <c r="A79" s="540" t="s">
        <v>385</v>
      </c>
      <c r="B79" s="537" t="s">
        <v>210</v>
      </c>
      <c r="C79" s="537" t="s">
        <v>210</v>
      </c>
      <c r="D79" s="541">
        <v>0.1</v>
      </c>
      <c r="E79" s="541">
        <v>0.1</v>
      </c>
      <c r="F79" s="541">
        <v>0.1</v>
      </c>
      <c r="G79" s="541">
        <v>0.1</v>
      </c>
      <c r="H79" s="541">
        <v>0.1</v>
      </c>
      <c r="I79" s="544"/>
    </row>
    <row r="80" spans="1:9" s="111" customFormat="1" ht="12.75">
      <c r="A80" s="542" t="s">
        <v>387</v>
      </c>
      <c r="B80" s="538"/>
      <c r="C80" s="538"/>
      <c r="D80" s="543">
        <v>0.02</v>
      </c>
      <c r="E80" s="543">
        <v>0.01</v>
      </c>
      <c r="F80" s="543">
        <v>0.01</v>
      </c>
      <c r="G80" s="543">
        <v>0.01</v>
      </c>
      <c r="H80" s="543">
        <v>0.01</v>
      </c>
      <c r="I80" s="544"/>
    </row>
    <row r="81" spans="1:9" s="111" customFormat="1" ht="12.75">
      <c r="A81" s="545" t="s">
        <v>409</v>
      </c>
      <c r="B81" s="539">
        <v>6.45</v>
      </c>
      <c r="C81" s="536"/>
      <c r="D81" s="536"/>
      <c r="E81" s="536"/>
      <c r="F81" s="536"/>
      <c r="G81" s="536"/>
      <c r="H81" s="536"/>
      <c r="I81" s="544"/>
    </row>
    <row r="82" spans="1:9" s="111" customFormat="1" ht="12.75">
      <c r="A82" s="540" t="s">
        <v>385</v>
      </c>
      <c r="B82" s="537" t="s">
        <v>211</v>
      </c>
      <c r="C82" s="537" t="s">
        <v>211</v>
      </c>
      <c r="D82" s="541" t="s">
        <v>386</v>
      </c>
      <c r="E82" s="541">
        <v>0.26</v>
      </c>
      <c r="F82" s="541">
        <v>0.52</v>
      </c>
      <c r="G82" s="541">
        <v>0.52</v>
      </c>
      <c r="H82" s="541">
        <v>0.52</v>
      </c>
      <c r="I82" s="544"/>
    </row>
    <row r="83" spans="1:9" s="111" customFormat="1" ht="12.75">
      <c r="A83" s="542" t="s">
        <v>387</v>
      </c>
      <c r="B83" s="538"/>
      <c r="C83" s="538"/>
      <c r="D83" s="543">
        <v>0.21</v>
      </c>
      <c r="E83" s="543">
        <v>0.21</v>
      </c>
      <c r="F83" s="543">
        <v>0.19</v>
      </c>
      <c r="G83" s="543">
        <v>0.18</v>
      </c>
      <c r="H83" s="543">
        <v>0.16</v>
      </c>
      <c r="I83" s="544"/>
    </row>
    <row r="84" spans="1:9" s="111" customFormat="1" ht="12.75">
      <c r="A84" s="545" t="s">
        <v>409</v>
      </c>
      <c r="B84" s="539">
        <v>14</v>
      </c>
      <c r="C84" s="536"/>
      <c r="D84" s="536"/>
      <c r="E84" s="536"/>
      <c r="F84" s="536"/>
      <c r="G84" s="536"/>
      <c r="H84" s="536"/>
      <c r="I84" s="544"/>
    </row>
    <row r="85" spans="1:9" s="111" customFormat="1" ht="12.75">
      <c r="A85" s="540" t="s">
        <v>385</v>
      </c>
      <c r="B85" s="537" t="s">
        <v>211</v>
      </c>
      <c r="C85" s="537" t="s">
        <v>211</v>
      </c>
      <c r="D85" s="541" t="s">
        <v>386</v>
      </c>
      <c r="E85" s="541">
        <v>1.17</v>
      </c>
      <c r="F85" s="541">
        <v>1.17</v>
      </c>
      <c r="G85" s="541">
        <v>1.17</v>
      </c>
      <c r="H85" s="541">
        <v>1.17</v>
      </c>
      <c r="I85" s="544"/>
    </row>
    <row r="86" spans="1:9" s="111" customFormat="1" ht="12.75">
      <c r="A86" s="542" t="s">
        <v>387</v>
      </c>
      <c r="B86" s="538"/>
      <c r="C86" s="538"/>
      <c r="D86" s="543">
        <v>0.42</v>
      </c>
      <c r="E86" s="543">
        <v>0.41</v>
      </c>
      <c r="F86" s="543">
        <v>0.38</v>
      </c>
      <c r="G86" s="543">
        <v>0.34</v>
      </c>
      <c r="H86" s="543">
        <v>0.31</v>
      </c>
      <c r="I86" s="544"/>
    </row>
    <row r="87" spans="1:9" s="111" customFormat="1" ht="12.75">
      <c r="A87" s="545" t="s">
        <v>410</v>
      </c>
      <c r="B87" s="539">
        <v>1.6</v>
      </c>
      <c r="C87" s="536"/>
      <c r="D87" s="536"/>
      <c r="E87" s="536"/>
      <c r="F87" s="536"/>
      <c r="G87" s="536"/>
      <c r="H87" s="536"/>
      <c r="I87" s="544"/>
    </row>
    <row r="88" spans="1:9" s="111" customFormat="1" ht="12.75">
      <c r="A88" s="540" t="s">
        <v>385</v>
      </c>
      <c r="B88" s="537" t="s">
        <v>407</v>
      </c>
      <c r="C88" s="537" t="s">
        <v>407</v>
      </c>
      <c r="D88" s="541">
        <v>0.17</v>
      </c>
      <c r="E88" s="541">
        <v>0.17</v>
      </c>
      <c r="F88" s="541">
        <v>0.17</v>
      </c>
      <c r="G88" s="541">
        <v>0.17</v>
      </c>
      <c r="H88" s="541">
        <v>0.17</v>
      </c>
      <c r="I88" s="544"/>
    </row>
    <row r="89" spans="1:9" s="111" customFormat="1" ht="12.75">
      <c r="A89" s="542" t="s">
        <v>387</v>
      </c>
      <c r="B89" s="538"/>
      <c r="C89" s="538"/>
      <c r="D89" s="543">
        <v>0.06</v>
      </c>
      <c r="E89" s="543">
        <v>0.05</v>
      </c>
      <c r="F89" s="543">
        <v>0.04</v>
      </c>
      <c r="G89" s="543">
        <v>0.03</v>
      </c>
      <c r="H89" s="543">
        <v>0.03</v>
      </c>
      <c r="I89" s="544"/>
    </row>
    <row r="90" spans="1:9" s="111" customFormat="1" ht="12.75">
      <c r="A90" s="545" t="s">
        <v>411</v>
      </c>
      <c r="B90" s="539">
        <v>0.55</v>
      </c>
      <c r="C90" s="536"/>
      <c r="D90" s="536"/>
      <c r="E90" s="536"/>
      <c r="F90" s="536"/>
      <c r="G90" s="536"/>
      <c r="H90" s="536"/>
      <c r="I90" s="544"/>
    </row>
    <row r="91" spans="1:9" s="111" customFormat="1" ht="12.75">
      <c r="A91" s="540" t="s">
        <v>385</v>
      </c>
      <c r="B91" s="537" t="s">
        <v>407</v>
      </c>
      <c r="C91" s="537" t="s">
        <v>407</v>
      </c>
      <c r="D91" s="541">
        <v>0.02</v>
      </c>
      <c r="E91" s="541">
        <v>0.04</v>
      </c>
      <c r="F91" s="541">
        <v>0.04</v>
      </c>
      <c r="G91" s="541">
        <v>0.04</v>
      </c>
      <c r="H91" s="541">
        <v>0.04</v>
      </c>
      <c r="I91" s="544"/>
    </row>
    <row r="92" spans="1:9" s="111" customFormat="1" ht="12.75">
      <c r="A92" s="542" t="s">
        <v>387</v>
      </c>
      <c r="B92" s="538"/>
      <c r="C92" s="538"/>
      <c r="D92" s="543">
        <v>0.03</v>
      </c>
      <c r="E92" s="543">
        <v>0.03</v>
      </c>
      <c r="F92" s="543">
        <v>0.02</v>
      </c>
      <c r="G92" s="543">
        <v>0.02</v>
      </c>
      <c r="H92" s="543">
        <v>0.02</v>
      </c>
      <c r="I92" s="544"/>
    </row>
    <row r="93" spans="1:9" s="111" customFormat="1" ht="12.75">
      <c r="A93" s="545" t="s">
        <v>412</v>
      </c>
      <c r="B93" s="539">
        <v>5.24</v>
      </c>
      <c r="C93" s="536"/>
      <c r="D93" s="536"/>
      <c r="E93" s="536"/>
      <c r="F93" s="536"/>
      <c r="G93" s="536"/>
      <c r="H93" s="536"/>
      <c r="I93" s="544"/>
    </row>
    <row r="94" spans="1:9" s="111" customFormat="1" ht="12.75">
      <c r="A94" s="540" t="s">
        <v>385</v>
      </c>
      <c r="B94" s="537" t="s">
        <v>210</v>
      </c>
      <c r="C94" s="537" t="s">
        <v>210</v>
      </c>
      <c r="D94" s="541" t="s">
        <v>386</v>
      </c>
      <c r="E94" s="541">
        <v>0.4</v>
      </c>
      <c r="F94" s="541">
        <v>0.81</v>
      </c>
      <c r="G94" s="541">
        <v>0.81</v>
      </c>
      <c r="H94" s="541">
        <v>0.81</v>
      </c>
      <c r="I94" s="544"/>
    </row>
    <row r="95" spans="1:9" s="111" customFormat="1" ht="12.75">
      <c r="A95" s="542" t="s">
        <v>387</v>
      </c>
      <c r="B95" s="538"/>
      <c r="C95" s="538"/>
      <c r="D95" s="543">
        <v>0.08</v>
      </c>
      <c r="E95" s="543">
        <v>0.08</v>
      </c>
      <c r="F95" s="543">
        <v>0.07</v>
      </c>
      <c r="G95" s="543">
        <v>0.06</v>
      </c>
      <c r="H95" s="543">
        <v>0.05</v>
      </c>
      <c r="I95" s="544"/>
    </row>
    <row r="96" spans="1:9" s="111" customFormat="1" ht="12.75">
      <c r="A96" s="536" t="s">
        <v>398</v>
      </c>
      <c r="B96" s="539">
        <v>23.46</v>
      </c>
      <c r="C96" s="536"/>
      <c r="D96" s="536"/>
      <c r="E96" s="536"/>
      <c r="F96" s="536"/>
      <c r="G96" s="536"/>
      <c r="H96" s="536"/>
      <c r="I96" s="544"/>
    </row>
    <row r="97" spans="1:9" s="111" customFormat="1" ht="12.75">
      <c r="A97" s="540" t="s">
        <v>385</v>
      </c>
      <c r="B97" s="537" t="s">
        <v>210</v>
      </c>
      <c r="C97" s="537" t="s">
        <v>210</v>
      </c>
      <c r="D97" s="541">
        <v>1.83</v>
      </c>
      <c r="E97" s="541">
        <v>1.83</v>
      </c>
      <c r="F97" s="541">
        <v>1.83</v>
      </c>
      <c r="G97" s="541">
        <v>1.83</v>
      </c>
      <c r="H97" s="541">
        <v>1.83</v>
      </c>
      <c r="I97" s="544"/>
    </row>
    <row r="98" spans="1:9" s="111" customFormat="1" ht="12.75">
      <c r="A98" s="542" t="s">
        <v>387</v>
      </c>
      <c r="B98" s="538"/>
      <c r="C98" s="538"/>
      <c r="D98" s="543">
        <v>1.01</v>
      </c>
      <c r="E98" s="543">
        <v>0.95</v>
      </c>
      <c r="F98" s="543">
        <v>0.88</v>
      </c>
      <c r="G98" s="543">
        <v>0.81</v>
      </c>
      <c r="H98" s="543">
        <v>0.75</v>
      </c>
      <c r="I98" s="544"/>
    </row>
    <row r="99" spans="1:9" s="111" customFormat="1" ht="12.75">
      <c r="A99" s="536" t="s">
        <v>413</v>
      </c>
      <c r="B99" s="539">
        <v>1.82</v>
      </c>
      <c r="C99" s="536"/>
      <c r="D99" s="536"/>
      <c r="E99" s="536"/>
      <c r="F99" s="536"/>
      <c r="G99" s="536"/>
      <c r="H99" s="536"/>
      <c r="I99" s="544"/>
    </row>
    <row r="100" spans="1:9" s="111" customFormat="1" ht="12.75">
      <c r="A100" s="540" t="s">
        <v>385</v>
      </c>
      <c r="B100" s="537" t="s">
        <v>211</v>
      </c>
      <c r="C100" s="537" t="s">
        <v>211</v>
      </c>
      <c r="D100" s="541" t="s">
        <v>386</v>
      </c>
      <c r="E100" s="541">
        <v>0.2</v>
      </c>
      <c r="F100" s="541">
        <v>0.2</v>
      </c>
      <c r="G100" s="541">
        <v>0.2</v>
      </c>
      <c r="H100" s="541">
        <v>0.2</v>
      </c>
      <c r="I100" s="544"/>
    </row>
    <row r="101" spans="1:9" s="111" customFormat="1" ht="12.75">
      <c r="A101" s="542" t="s">
        <v>387</v>
      </c>
      <c r="B101" s="538"/>
      <c r="C101" s="538"/>
      <c r="D101" s="543">
        <v>0.01</v>
      </c>
      <c r="E101" s="543">
        <v>0.03</v>
      </c>
      <c r="F101" s="543">
        <v>0.04</v>
      </c>
      <c r="G101" s="543">
        <v>0.04</v>
      </c>
      <c r="H101" s="543">
        <v>0.03</v>
      </c>
      <c r="I101" s="544"/>
    </row>
    <row r="102" spans="1:9" s="111" customFormat="1" ht="12.75">
      <c r="A102" s="536" t="s">
        <v>414</v>
      </c>
      <c r="B102" s="539">
        <v>0.7</v>
      </c>
      <c r="C102" s="536"/>
      <c r="D102" s="536"/>
      <c r="E102" s="536"/>
      <c r="F102" s="536"/>
      <c r="G102" s="536"/>
      <c r="H102" s="536"/>
      <c r="I102" s="544"/>
    </row>
    <row r="103" spans="1:9" s="111" customFormat="1" ht="12.75">
      <c r="A103" s="540" t="s">
        <v>385</v>
      </c>
      <c r="B103" s="537" t="s">
        <v>211</v>
      </c>
      <c r="C103" s="537" t="s">
        <v>211</v>
      </c>
      <c r="D103" s="541" t="s">
        <v>386</v>
      </c>
      <c r="E103" s="541">
        <v>0.08</v>
      </c>
      <c r="F103" s="541">
        <v>0.08</v>
      </c>
      <c r="G103" s="541">
        <v>0.08</v>
      </c>
      <c r="H103" s="541">
        <v>0.08</v>
      </c>
      <c r="I103" s="544"/>
    </row>
    <row r="104" spans="1:9" s="111" customFormat="1" ht="12.75">
      <c r="A104" s="542" t="s">
        <v>387</v>
      </c>
      <c r="B104" s="538"/>
      <c r="C104" s="538"/>
      <c r="D104" s="543">
        <v>0.01</v>
      </c>
      <c r="E104" s="543">
        <v>0.02</v>
      </c>
      <c r="F104" s="543">
        <v>0.02</v>
      </c>
      <c r="G104" s="543">
        <v>0.01</v>
      </c>
      <c r="H104" s="543">
        <v>0.01</v>
      </c>
      <c r="I104" s="544"/>
    </row>
    <row r="105" spans="1:9" s="111" customFormat="1" ht="12.75">
      <c r="A105" s="536" t="s">
        <v>415</v>
      </c>
      <c r="B105" s="539">
        <v>4</v>
      </c>
      <c r="C105" s="536"/>
      <c r="D105" s="536"/>
      <c r="E105" s="536"/>
      <c r="F105" s="536"/>
      <c r="G105" s="536"/>
      <c r="H105" s="536"/>
      <c r="I105" s="544"/>
    </row>
    <row r="106" spans="1:9" s="111" customFormat="1" ht="12.75">
      <c r="A106" s="540" t="s">
        <v>385</v>
      </c>
      <c r="B106" s="537" t="s">
        <v>407</v>
      </c>
      <c r="C106" s="537" t="s">
        <v>407</v>
      </c>
      <c r="D106" s="541">
        <v>0.37</v>
      </c>
      <c r="E106" s="541">
        <v>1.12</v>
      </c>
      <c r="F106" s="541">
        <v>1.12</v>
      </c>
      <c r="G106" s="541">
        <v>1.12</v>
      </c>
      <c r="H106" s="541">
        <v>0.28</v>
      </c>
      <c r="I106" s="544"/>
    </row>
    <row r="107" spans="1:9" s="111" customFormat="1" ht="12.75">
      <c r="A107" s="542" t="s">
        <v>387</v>
      </c>
      <c r="B107" s="538"/>
      <c r="C107" s="538"/>
      <c r="D107" s="543">
        <v>0.18</v>
      </c>
      <c r="E107" s="543">
        <v>0.14</v>
      </c>
      <c r="F107" s="543">
        <v>0.09</v>
      </c>
      <c r="G107" s="543">
        <v>0.04</v>
      </c>
      <c r="H107" s="543">
        <v>0</v>
      </c>
      <c r="I107" s="544"/>
    </row>
    <row r="108" spans="1:9" s="111" customFormat="1" ht="12.75">
      <c r="A108" s="536" t="s">
        <v>416</v>
      </c>
      <c r="B108" s="539">
        <v>5.6</v>
      </c>
      <c r="C108" s="536"/>
      <c r="D108" s="536"/>
      <c r="E108" s="536"/>
      <c r="F108" s="536"/>
      <c r="G108" s="536"/>
      <c r="H108" s="536"/>
      <c r="I108" s="544"/>
    </row>
    <row r="109" spans="1:9" s="111" customFormat="1" ht="12.75">
      <c r="A109" s="540" t="s">
        <v>385</v>
      </c>
      <c r="B109" s="537" t="s">
        <v>407</v>
      </c>
      <c r="C109" s="537" t="s">
        <v>407</v>
      </c>
      <c r="D109" s="541" t="s">
        <v>386</v>
      </c>
      <c r="E109" s="541">
        <v>0.22</v>
      </c>
      <c r="F109" s="541">
        <v>0.45</v>
      </c>
      <c r="G109" s="541">
        <v>0.45</v>
      </c>
      <c r="H109" s="541">
        <v>0.45</v>
      </c>
      <c r="I109" s="544"/>
    </row>
    <row r="110" spans="1:9" s="111" customFormat="1" ht="12.75">
      <c r="A110" s="542" t="s">
        <v>387</v>
      </c>
      <c r="B110" s="538"/>
      <c r="C110" s="538"/>
      <c r="D110" s="543">
        <v>0.23</v>
      </c>
      <c r="E110" s="543">
        <v>0.28</v>
      </c>
      <c r="F110" s="543">
        <v>0.26</v>
      </c>
      <c r="G110" s="543">
        <v>0.24</v>
      </c>
      <c r="H110" s="543">
        <v>0.22</v>
      </c>
      <c r="I110" s="544"/>
    </row>
    <row r="111" spans="1:9" s="111" customFormat="1" ht="12.75">
      <c r="A111" s="536" t="s">
        <v>417</v>
      </c>
      <c r="B111" s="539">
        <v>1.8</v>
      </c>
      <c r="C111" s="536"/>
      <c r="D111" s="536"/>
      <c r="E111" s="536"/>
      <c r="F111" s="536"/>
      <c r="G111" s="536"/>
      <c r="H111" s="536"/>
      <c r="I111" s="544"/>
    </row>
    <row r="112" spans="1:9" s="111" customFormat="1" ht="12.75">
      <c r="A112" s="540" t="s">
        <v>385</v>
      </c>
      <c r="B112" s="537" t="s">
        <v>407</v>
      </c>
      <c r="C112" s="537" t="s">
        <v>407</v>
      </c>
      <c r="D112" s="541" t="s">
        <v>386</v>
      </c>
      <c r="E112" s="541" t="s">
        <v>386</v>
      </c>
      <c r="F112" s="541" t="s">
        <v>386</v>
      </c>
      <c r="G112" s="541" t="s">
        <v>386</v>
      </c>
      <c r="H112" s="541" t="s">
        <v>386</v>
      </c>
      <c r="I112" s="544"/>
    </row>
    <row r="113" spans="1:9" s="111" customFormat="1" ht="13.5" thickBot="1">
      <c r="A113" s="540" t="s">
        <v>387</v>
      </c>
      <c r="B113" s="537"/>
      <c r="C113" s="537"/>
      <c r="D113" s="541">
        <v>0.05</v>
      </c>
      <c r="E113" s="541">
        <v>0.05</v>
      </c>
      <c r="F113" s="541">
        <v>0.05</v>
      </c>
      <c r="G113" s="541">
        <v>0.05</v>
      </c>
      <c r="H113" s="541">
        <v>0.05</v>
      </c>
      <c r="I113" s="544"/>
    </row>
    <row r="114" spans="1:9" s="111" customFormat="1" ht="12.75">
      <c r="A114" s="546"/>
      <c r="B114" s="547"/>
      <c r="C114" s="548"/>
      <c r="D114" s="548"/>
      <c r="E114" s="548"/>
      <c r="F114" s="548"/>
      <c r="G114" s="548"/>
      <c r="H114" s="549"/>
      <c r="I114" s="544"/>
    </row>
    <row r="115" spans="1:9" s="111" customFormat="1" ht="12.75">
      <c r="A115" s="550" t="s">
        <v>385</v>
      </c>
      <c r="B115" s="551" t="s">
        <v>418</v>
      </c>
      <c r="C115" s="551" t="s">
        <v>407</v>
      </c>
      <c r="D115" s="552">
        <f>D76+D88+D91+D106+(D14+D17+D22+D31+D46)*0.665+(D8+D25+D28+D34+D37+D40+D43+D55+D73+D79+D97)*0.595+(D11+D19)*0.43</f>
        <v>9.26605</v>
      </c>
      <c r="E115" s="552">
        <f>E76+E88+E91+E106+E109+(E14+E17+E22+E31+E46+E52+E82+E85+E100+E103)*0.665+(E8+E28+E34+E37+E40+E43+E55+E73+E79+E94+E97)*0.595+E19*0.43</f>
        <v>12.1108</v>
      </c>
      <c r="F115" s="552">
        <f>F76+F88+F91+F106+F109+(F14+F17+F22+F31+F46+F52+F82+F85+F100+F103)*0.665+(F8+F28+F34+F37+F40+F43+F55+F73+F79+F94+F97)*0.595+F19*0.43</f>
        <v>12.7041</v>
      </c>
      <c r="G115" s="552">
        <f>G76+G88+G91+G106+G109+(G14+G17+G22+G31+G46+G52+G82+G85+G100+G103)*0.665+(G8+G28+G34+G37+G40+G43+G55+G73+G79+G94+G97)*0.595+G19*0.43</f>
        <v>12.597</v>
      </c>
      <c r="H115" s="553">
        <f>H76+H88+H91+H106+H109+(H14+H17+H22+H31+H46+H52+H61+H67+H82+H85+H100+H103)*0.665+(H28+H34+H40+H43+H55+H64+H70+H73+H79+H94+H97)*0.595+H19*0.43</f>
        <v>11.568349999999999</v>
      </c>
      <c r="I115" s="544"/>
    </row>
    <row r="116" spans="1:9" s="111" customFormat="1" ht="13.5" thickBot="1">
      <c r="A116" s="554" t="s">
        <v>387</v>
      </c>
      <c r="B116" s="555"/>
      <c r="C116" s="555"/>
      <c r="D116" s="556">
        <f>D77+D89+D92+D107+D110+D113+(D15+D18+D23+D32+D47+D50+D53+D59+D62+D68+D83+D86+D101+D104)*0.665+(D9+D26+D29+D35+D38+D41+D44+D56+D65+D71+D74+D80+D95+D98)*0.595+(D12+D20)*0.43</f>
        <v>4.75425</v>
      </c>
      <c r="E116" s="556">
        <f>E77+E89+E92+E107+E110+E113+(E15+E18+E23+E32+E47+E53+E59+E62+E68+E83+E86+E101+E104)*0.665+(E9+E29+E35+E38+E41+E44+E56+E65+E71+E74+E80+E95+E98)*0.595++E20*0.43</f>
        <v>4.41155</v>
      </c>
      <c r="F116" s="556">
        <f>F77+F89+F92+F107+F110+F113+(F15+F18+F23+F32+F47+F53+F59+F62+F68+F83+F86+F101+F104)*0.665+(F9+F29+F35+F38+F41+F44+F56+F65+F71+F74+F80+F95+F98)*0.595+F20*0.43</f>
        <v>3.9481500000000005</v>
      </c>
      <c r="G116" s="556">
        <f>G77+G89+G92+G107+G110+G113+(G15+G18+G23+G32+G47+G53+G59+G62+G68+G83+G86+G101+G104)*0.665+(G9+G29+G35+G38+G41+G44+G56+G65+G71+G74+G80+G95+G98)*0.595+G20*0.43</f>
        <v>3.5000000000000004</v>
      </c>
      <c r="H116" s="557">
        <f>H77+H89+H92+H107+H110+H113+(H15+H18+H23+H32+H47+H53+H59+H62+H68+H83+H86+H101+H104)*0.665+(H29+H35+H41+H44+H56+H65+H71+H74+H80+H95+H98)*0.595+H20*0.43</f>
        <v>3.0578499999999997</v>
      </c>
      <c r="I116" s="544"/>
    </row>
    <row r="117" spans="1:9" s="111" customFormat="1" ht="12.75">
      <c r="A117" s="558"/>
      <c r="B117" s="544"/>
      <c r="C117" s="544"/>
      <c r="D117" s="544"/>
      <c r="E117" s="544"/>
      <c r="F117" s="544"/>
      <c r="G117" s="544"/>
      <c r="H117" s="544"/>
      <c r="I117" s="544"/>
    </row>
    <row r="118" spans="1:9" s="111" customFormat="1" ht="12.75">
      <c r="A118" s="558"/>
      <c r="B118" s="544"/>
      <c r="C118" s="544"/>
      <c r="D118" s="544"/>
      <c r="E118" s="544"/>
      <c r="F118" s="544"/>
      <c r="G118" s="544"/>
      <c r="H118" s="544"/>
      <c r="I118" s="544"/>
    </row>
    <row r="119" spans="1:9" s="111" customFormat="1" ht="12.75">
      <c r="A119" s="558"/>
      <c r="B119" s="544"/>
      <c r="C119" s="544"/>
      <c r="D119" s="544"/>
      <c r="E119" s="544"/>
      <c r="F119" s="544"/>
      <c r="G119" s="544"/>
      <c r="H119" s="544"/>
      <c r="I119" s="544"/>
    </row>
    <row r="120" spans="1:9" s="111" customFormat="1" ht="12.75">
      <c r="A120" s="558"/>
      <c r="B120" s="544"/>
      <c r="C120" s="544"/>
      <c r="D120" s="544"/>
      <c r="E120" s="544"/>
      <c r="F120" s="544"/>
      <c r="G120" s="544"/>
      <c r="H120" s="544"/>
      <c r="I120" s="544"/>
    </row>
    <row r="121" spans="1:9" s="111" customFormat="1" ht="12.75">
      <c r="A121" s="558"/>
      <c r="B121" s="544"/>
      <c r="C121" s="544"/>
      <c r="D121" s="544"/>
      <c r="E121" s="544"/>
      <c r="F121" s="544"/>
      <c r="G121" s="544"/>
      <c r="H121" s="544"/>
      <c r="I121" s="544"/>
    </row>
    <row r="122" spans="1:9" s="111" customFormat="1" ht="12.75">
      <c r="A122" s="558"/>
      <c r="B122" s="544"/>
      <c r="C122" s="544"/>
      <c r="D122" s="544"/>
      <c r="E122" s="544"/>
      <c r="F122" s="544"/>
      <c r="G122" s="544"/>
      <c r="H122" s="544"/>
      <c r="I122" s="544"/>
    </row>
    <row r="123" spans="1:9" s="111" customFormat="1" ht="12.75">
      <c r="A123" s="558"/>
      <c r="B123" s="544"/>
      <c r="C123" s="544"/>
      <c r="D123" s="544"/>
      <c r="E123" s="544"/>
      <c r="F123" s="544"/>
      <c r="G123" s="544"/>
      <c r="H123" s="544"/>
      <c r="I123" s="544"/>
    </row>
    <row r="124" spans="1:9" s="111" customFormat="1" ht="12.75">
      <c r="A124" s="558"/>
      <c r="B124" s="544"/>
      <c r="C124" s="544"/>
      <c r="D124" s="544"/>
      <c r="E124" s="544"/>
      <c r="F124" s="544"/>
      <c r="G124" s="544"/>
      <c r="H124" s="544"/>
      <c r="I124" s="544"/>
    </row>
    <row r="125" spans="1:9" s="111" customFormat="1" ht="12.75">
      <c r="A125" s="558"/>
      <c r="B125" s="544"/>
      <c r="C125" s="544"/>
      <c r="D125" s="544"/>
      <c r="E125" s="544"/>
      <c r="F125" s="544"/>
      <c r="G125" s="544"/>
      <c r="H125" s="544"/>
      <c r="I125" s="544"/>
    </row>
    <row r="126" spans="1:9" s="111" customFormat="1" ht="12.75">
      <c r="A126" s="558"/>
      <c r="B126" s="544"/>
      <c r="C126" s="544"/>
      <c r="D126" s="544"/>
      <c r="E126" s="544"/>
      <c r="F126" s="544"/>
      <c r="G126" s="544"/>
      <c r="H126" s="544"/>
      <c r="I126" s="544"/>
    </row>
    <row r="127" spans="1:9" s="111" customFormat="1" ht="12.75">
      <c r="A127" s="558"/>
      <c r="B127" s="544"/>
      <c r="C127" s="544"/>
      <c r="D127" s="544"/>
      <c r="E127" s="544"/>
      <c r="F127" s="544"/>
      <c r="G127" s="544"/>
      <c r="H127" s="544"/>
      <c r="I127" s="544"/>
    </row>
    <row r="128" spans="1:9" s="111" customFormat="1" ht="12.75">
      <c r="A128" s="558"/>
      <c r="B128" s="544"/>
      <c r="C128" s="544"/>
      <c r="D128" s="544"/>
      <c r="E128" s="544"/>
      <c r="F128" s="544"/>
      <c r="G128" s="544"/>
      <c r="H128" s="544"/>
      <c r="I128" s="544"/>
    </row>
    <row r="129" spans="1:9" s="111" customFormat="1" ht="12.75">
      <c r="A129" s="558"/>
      <c r="B129" s="544"/>
      <c r="C129" s="544"/>
      <c r="D129" s="544"/>
      <c r="E129" s="544"/>
      <c r="F129" s="544"/>
      <c r="G129" s="544"/>
      <c r="H129" s="544"/>
      <c r="I129" s="544"/>
    </row>
    <row r="130" spans="1:9" s="111" customFormat="1" ht="12.75">
      <c r="A130" s="558"/>
      <c r="B130" s="544"/>
      <c r="C130" s="544"/>
      <c r="D130" s="544"/>
      <c r="E130" s="544"/>
      <c r="F130" s="544"/>
      <c r="G130" s="544"/>
      <c r="H130" s="544"/>
      <c r="I130" s="544"/>
    </row>
    <row r="131" spans="1:9" s="111" customFormat="1" ht="12.75">
      <c r="A131" s="558"/>
      <c r="B131" s="544"/>
      <c r="C131" s="544"/>
      <c r="D131" s="544"/>
      <c r="E131" s="544"/>
      <c r="F131" s="544"/>
      <c r="G131" s="544"/>
      <c r="H131" s="544"/>
      <c r="I131" s="544"/>
    </row>
    <row r="132" spans="1:9" s="111" customFormat="1" ht="12.75">
      <c r="A132" s="558"/>
      <c r="B132" s="544"/>
      <c r="C132" s="544"/>
      <c r="D132" s="544"/>
      <c r="E132" s="544"/>
      <c r="F132" s="544"/>
      <c r="G132" s="544"/>
      <c r="H132" s="544"/>
      <c r="I132" s="544"/>
    </row>
    <row r="133" spans="1:9" s="111" customFormat="1" ht="12.75">
      <c r="A133" s="558"/>
      <c r="B133" s="544"/>
      <c r="C133" s="544"/>
      <c r="D133" s="544"/>
      <c r="E133" s="544"/>
      <c r="F133" s="544"/>
      <c r="G133" s="544"/>
      <c r="H133" s="544"/>
      <c r="I133" s="544"/>
    </row>
    <row r="134" spans="1:9" s="111" customFormat="1" ht="12.75">
      <c r="A134" s="558"/>
      <c r="B134" s="544"/>
      <c r="C134" s="544"/>
      <c r="D134" s="544"/>
      <c r="E134" s="544"/>
      <c r="F134" s="544"/>
      <c r="G134" s="544"/>
      <c r="H134" s="544"/>
      <c r="I134" s="544"/>
    </row>
    <row r="135" spans="1:9" s="111" customFormat="1" ht="12.75">
      <c r="A135" s="558"/>
      <c r="B135" s="544"/>
      <c r="C135" s="544"/>
      <c r="D135" s="544"/>
      <c r="E135" s="544"/>
      <c r="F135" s="544"/>
      <c r="G135" s="544"/>
      <c r="H135" s="544"/>
      <c r="I135" s="544"/>
    </row>
    <row r="136" spans="1:9" s="111" customFormat="1" ht="12.75">
      <c r="A136" s="558"/>
      <c r="B136" s="544"/>
      <c r="C136" s="544"/>
      <c r="D136" s="544"/>
      <c r="E136" s="544"/>
      <c r="F136" s="544"/>
      <c r="G136" s="544"/>
      <c r="H136" s="544"/>
      <c r="I136" s="544"/>
    </row>
    <row r="137" spans="1:9" s="111" customFormat="1" ht="12.75">
      <c r="A137" s="558"/>
      <c r="B137" s="544"/>
      <c r="C137" s="544"/>
      <c r="D137" s="544"/>
      <c r="E137" s="544"/>
      <c r="F137" s="544"/>
      <c r="G137" s="544"/>
      <c r="H137" s="544"/>
      <c r="I137" s="544"/>
    </row>
    <row r="138" spans="1:9" s="111" customFormat="1" ht="12.75">
      <c r="A138" s="558"/>
      <c r="B138" s="544"/>
      <c r="C138" s="544"/>
      <c r="D138" s="544"/>
      <c r="E138" s="544"/>
      <c r="F138" s="544"/>
      <c r="G138" s="544"/>
      <c r="H138" s="544"/>
      <c r="I138" s="544"/>
    </row>
    <row r="139" spans="1:9" s="111" customFormat="1" ht="12.75">
      <c r="A139" s="558"/>
      <c r="B139" s="544"/>
      <c r="C139" s="544"/>
      <c r="D139" s="544"/>
      <c r="E139" s="544"/>
      <c r="F139" s="544"/>
      <c r="G139" s="544"/>
      <c r="H139" s="544"/>
      <c r="I139" s="544"/>
    </row>
    <row r="140" spans="1:9" s="111" customFormat="1" ht="12.75">
      <c r="A140" s="558"/>
      <c r="B140" s="544"/>
      <c r="C140" s="544"/>
      <c r="D140" s="544"/>
      <c r="E140" s="544"/>
      <c r="F140" s="544"/>
      <c r="G140" s="544"/>
      <c r="H140" s="544"/>
      <c r="I140" s="544"/>
    </row>
    <row r="141" spans="1:9" s="111" customFormat="1" ht="12.75">
      <c r="A141" s="558"/>
      <c r="B141" s="544"/>
      <c r="C141" s="544"/>
      <c r="D141" s="544"/>
      <c r="E141" s="544"/>
      <c r="F141" s="544"/>
      <c r="G141" s="544"/>
      <c r="H141" s="544"/>
      <c r="I141" s="544"/>
    </row>
    <row r="142" spans="1:9" s="111" customFormat="1" ht="12.75">
      <c r="A142" s="558"/>
      <c r="B142" s="544"/>
      <c r="C142" s="544"/>
      <c r="D142" s="544"/>
      <c r="E142" s="544"/>
      <c r="F142" s="544"/>
      <c r="G142" s="544"/>
      <c r="H142" s="544"/>
      <c r="I142" s="544"/>
    </row>
    <row r="143" spans="1:9" s="111" customFormat="1" ht="12.75">
      <c r="A143" s="558"/>
      <c r="B143" s="544"/>
      <c r="C143" s="544"/>
      <c r="D143" s="544"/>
      <c r="E143" s="544"/>
      <c r="F143" s="544"/>
      <c r="G143" s="544"/>
      <c r="H143" s="544"/>
      <c r="I143" s="544"/>
    </row>
    <row r="144" spans="1:9" s="111" customFormat="1" ht="12.75">
      <c r="A144" s="558"/>
      <c r="B144" s="544"/>
      <c r="C144" s="544"/>
      <c r="D144" s="544"/>
      <c r="E144" s="544"/>
      <c r="F144" s="544"/>
      <c r="G144" s="544"/>
      <c r="H144" s="544"/>
      <c r="I144" s="544"/>
    </row>
    <row r="145" spans="1:9" s="111" customFormat="1" ht="12.75">
      <c r="A145" s="558"/>
      <c r="B145" s="544"/>
      <c r="C145" s="544"/>
      <c r="D145" s="544"/>
      <c r="E145" s="544"/>
      <c r="F145" s="544"/>
      <c r="G145" s="544"/>
      <c r="H145" s="544"/>
      <c r="I145" s="544"/>
    </row>
    <row r="146" spans="1:9" s="111" customFormat="1" ht="12.75">
      <c r="A146" s="558"/>
      <c r="B146" s="544"/>
      <c r="C146" s="544"/>
      <c r="D146" s="544"/>
      <c r="E146" s="544"/>
      <c r="F146" s="544"/>
      <c r="G146" s="544"/>
      <c r="H146" s="544"/>
      <c r="I146" s="544"/>
    </row>
    <row r="147" spans="1:9" s="111" customFormat="1" ht="12.75">
      <c r="A147" s="558"/>
      <c r="B147" s="544"/>
      <c r="C147" s="544"/>
      <c r="D147" s="544"/>
      <c r="E147" s="544"/>
      <c r="F147" s="544"/>
      <c r="G147" s="544"/>
      <c r="H147" s="544"/>
      <c r="I147" s="544"/>
    </row>
    <row r="148" spans="1:9" s="111" customFormat="1" ht="12.75">
      <c r="A148" s="558"/>
      <c r="B148" s="544"/>
      <c r="C148" s="544"/>
      <c r="D148" s="544"/>
      <c r="E148" s="544"/>
      <c r="F148" s="544"/>
      <c r="G148" s="544"/>
      <c r="H148" s="544"/>
      <c r="I148" s="544"/>
    </row>
    <row r="149" spans="1:9" s="111" customFormat="1" ht="12.75">
      <c r="A149" s="558"/>
      <c r="B149" s="544"/>
      <c r="C149" s="544"/>
      <c r="D149" s="544"/>
      <c r="E149" s="544"/>
      <c r="F149" s="544"/>
      <c r="G149" s="544"/>
      <c r="H149" s="544"/>
      <c r="I149" s="544"/>
    </row>
    <row r="150" spans="1:9" s="111" customFormat="1" ht="12.75">
      <c r="A150" s="558"/>
      <c r="B150" s="544"/>
      <c r="C150" s="544"/>
      <c r="D150" s="544"/>
      <c r="E150" s="544"/>
      <c r="F150" s="544"/>
      <c r="G150" s="544"/>
      <c r="H150" s="544"/>
      <c r="I150" s="544"/>
    </row>
    <row r="151" spans="1:9" s="111" customFormat="1" ht="12.75">
      <c r="A151" s="558"/>
      <c r="B151" s="544"/>
      <c r="C151" s="544"/>
      <c r="D151" s="544"/>
      <c r="E151" s="544"/>
      <c r="F151" s="544"/>
      <c r="G151" s="544"/>
      <c r="H151" s="544"/>
      <c r="I151" s="544"/>
    </row>
    <row r="152" spans="1:9" s="111" customFormat="1" ht="12.75">
      <c r="A152" s="558"/>
      <c r="B152" s="544"/>
      <c r="C152" s="544"/>
      <c r="D152" s="544"/>
      <c r="E152" s="544"/>
      <c r="F152" s="544"/>
      <c r="G152" s="544"/>
      <c r="H152" s="544"/>
      <c r="I152" s="544"/>
    </row>
    <row r="153" spans="1:9" s="111" customFormat="1" ht="12.75">
      <c r="A153" s="558"/>
      <c r="B153" s="544"/>
      <c r="C153" s="544"/>
      <c r="D153" s="544"/>
      <c r="E153" s="544"/>
      <c r="F153" s="544"/>
      <c r="G153" s="544"/>
      <c r="H153" s="544"/>
      <c r="I153" s="544"/>
    </row>
    <row r="154" spans="1:9" s="111" customFormat="1" ht="12.75">
      <c r="A154" s="558"/>
      <c r="B154" s="544"/>
      <c r="C154" s="544"/>
      <c r="D154" s="544"/>
      <c r="E154" s="544"/>
      <c r="F154" s="544"/>
      <c r="G154" s="544"/>
      <c r="H154" s="544"/>
      <c r="I154" s="544"/>
    </row>
    <row r="155" spans="1:9" s="111" customFormat="1" ht="12.75">
      <c r="A155" s="558"/>
      <c r="B155" s="544"/>
      <c r="C155" s="544"/>
      <c r="D155" s="544"/>
      <c r="E155" s="544"/>
      <c r="F155" s="544"/>
      <c r="G155" s="544"/>
      <c r="H155" s="544"/>
      <c r="I155" s="544"/>
    </row>
    <row r="156" spans="1:9" s="111" customFormat="1" ht="12.75">
      <c r="A156" s="558"/>
      <c r="B156" s="544"/>
      <c r="C156" s="544"/>
      <c r="D156" s="544"/>
      <c r="E156" s="544"/>
      <c r="F156" s="544"/>
      <c r="G156" s="544"/>
      <c r="H156" s="544"/>
      <c r="I156" s="544"/>
    </row>
    <row r="157" spans="1:9" s="111" customFormat="1" ht="12.75">
      <c r="A157" s="558"/>
      <c r="B157" s="544"/>
      <c r="C157" s="544"/>
      <c r="D157" s="544"/>
      <c r="E157" s="544"/>
      <c r="F157" s="544"/>
      <c r="G157" s="544"/>
      <c r="H157" s="544"/>
      <c r="I157" s="544"/>
    </row>
    <row r="158" spans="1:9" s="111" customFormat="1" ht="12.75">
      <c r="A158" s="558"/>
      <c r="B158" s="544"/>
      <c r="C158" s="544"/>
      <c r="D158" s="544"/>
      <c r="E158" s="544"/>
      <c r="F158" s="544"/>
      <c r="G158" s="544"/>
      <c r="H158" s="544"/>
      <c r="I158" s="544"/>
    </row>
    <row r="159" spans="1:9" s="111" customFormat="1" ht="12.75">
      <c r="A159" s="558"/>
      <c r="B159" s="544"/>
      <c r="C159" s="544"/>
      <c r="D159" s="544"/>
      <c r="E159" s="544"/>
      <c r="F159" s="544"/>
      <c r="G159" s="544"/>
      <c r="H159" s="544"/>
      <c r="I159" s="544"/>
    </row>
    <row r="160" spans="1:9" s="111" customFormat="1" ht="12.75">
      <c r="A160" s="558"/>
      <c r="B160" s="544"/>
      <c r="C160" s="544"/>
      <c r="D160" s="544"/>
      <c r="E160" s="544"/>
      <c r="F160" s="544"/>
      <c r="G160" s="544"/>
      <c r="H160" s="544"/>
      <c r="I160" s="544"/>
    </row>
    <row r="161" spans="1:9" s="111" customFormat="1" ht="12.75">
      <c r="A161" s="558"/>
      <c r="B161" s="544"/>
      <c r="C161" s="544"/>
      <c r="D161" s="544"/>
      <c r="E161" s="544"/>
      <c r="F161" s="544"/>
      <c r="G161" s="544"/>
      <c r="H161" s="544"/>
      <c r="I161" s="544"/>
    </row>
    <row r="162" spans="1:9" s="111" customFormat="1" ht="12.75">
      <c r="A162" s="558"/>
      <c r="B162" s="544"/>
      <c r="C162" s="544"/>
      <c r="D162" s="544"/>
      <c r="E162" s="544"/>
      <c r="F162" s="544"/>
      <c r="G162" s="544"/>
      <c r="H162" s="544"/>
      <c r="I162" s="544"/>
    </row>
    <row r="163" spans="1:9" s="111" customFormat="1" ht="12.75">
      <c r="A163" s="558"/>
      <c r="B163" s="544"/>
      <c r="C163" s="544"/>
      <c r="D163" s="544"/>
      <c r="E163" s="544"/>
      <c r="F163" s="544"/>
      <c r="G163" s="544"/>
      <c r="H163" s="544"/>
      <c r="I163" s="544"/>
    </row>
    <row r="164" spans="1:9" s="111" customFormat="1" ht="12.75">
      <c r="A164" s="558"/>
      <c r="B164" s="544"/>
      <c r="C164" s="544"/>
      <c r="D164" s="544"/>
      <c r="E164" s="544"/>
      <c r="F164" s="544"/>
      <c r="G164" s="544"/>
      <c r="H164" s="544"/>
      <c r="I164" s="544"/>
    </row>
    <row r="165" spans="1:9" s="111" customFormat="1" ht="12.75">
      <c r="A165" s="558"/>
      <c r="B165" s="544"/>
      <c r="C165" s="544"/>
      <c r="D165" s="544"/>
      <c r="E165" s="544"/>
      <c r="F165" s="544"/>
      <c r="G165" s="544"/>
      <c r="H165" s="544"/>
      <c r="I165" s="544"/>
    </row>
    <row r="166" spans="1:9" s="111" customFormat="1" ht="12.75">
      <c r="A166" s="558"/>
      <c r="B166" s="544"/>
      <c r="C166" s="544"/>
      <c r="D166" s="544"/>
      <c r="E166" s="544"/>
      <c r="F166" s="544"/>
      <c r="G166" s="544"/>
      <c r="H166" s="544"/>
      <c r="I166" s="544"/>
    </row>
    <row r="167" spans="1:9" s="111" customFormat="1" ht="12.75">
      <c r="A167" s="558"/>
      <c r="B167" s="544"/>
      <c r="C167" s="544"/>
      <c r="D167" s="544"/>
      <c r="E167" s="544"/>
      <c r="F167" s="544"/>
      <c r="G167" s="544"/>
      <c r="H167" s="544"/>
      <c r="I167" s="544"/>
    </row>
    <row r="168" spans="1:9" s="111" customFormat="1" ht="12.75">
      <c r="A168" s="558"/>
      <c r="B168" s="544"/>
      <c r="C168" s="544"/>
      <c r="D168" s="544"/>
      <c r="E168" s="544"/>
      <c r="F168" s="544"/>
      <c r="G168" s="544"/>
      <c r="H168" s="544"/>
      <c r="I168" s="544"/>
    </row>
    <row r="169" spans="1:9" s="111" customFormat="1" ht="12.75">
      <c r="A169" s="558"/>
      <c r="B169" s="544"/>
      <c r="C169" s="544"/>
      <c r="D169" s="544"/>
      <c r="E169" s="544"/>
      <c r="F169" s="544"/>
      <c r="G169" s="544"/>
      <c r="H169" s="544"/>
      <c r="I169" s="544"/>
    </row>
    <row r="170" spans="1:9" s="111" customFormat="1" ht="12.75">
      <c r="A170" s="558"/>
      <c r="B170" s="544"/>
      <c r="C170" s="544"/>
      <c r="D170" s="544"/>
      <c r="E170" s="544"/>
      <c r="F170" s="544"/>
      <c r="G170" s="544"/>
      <c r="H170" s="544"/>
      <c r="I170" s="544"/>
    </row>
    <row r="171" spans="1:9" s="111" customFormat="1" ht="12.75">
      <c r="A171" s="558"/>
      <c r="B171" s="544"/>
      <c r="C171" s="544"/>
      <c r="D171" s="544"/>
      <c r="E171" s="544"/>
      <c r="F171" s="544"/>
      <c r="G171" s="544"/>
      <c r="H171" s="544"/>
      <c r="I171" s="544"/>
    </row>
    <row r="172" spans="1:9" s="111" customFormat="1" ht="12.75">
      <c r="A172" s="558"/>
      <c r="B172" s="544"/>
      <c r="C172" s="544"/>
      <c r="D172" s="544"/>
      <c r="E172" s="544"/>
      <c r="F172" s="544"/>
      <c r="G172" s="544"/>
      <c r="H172" s="544"/>
      <c r="I172" s="544"/>
    </row>
    <row r="173" spans="1:9" s="111" customFormat="1" ht="12.75">
      <c r="A173" s="558"/>
      <c r="B173" s="544"/>
      <c r="C173" s="544"/>
      <c r="D173" s="544"/>
      <c r="E173" s="544"/>
      <c r="F173" s="544"/>
      <c r="G173" s="544"/>
      <c r="H173" s="544"/>
      <c r="I173" s="544"/>
    </row>
    <row r="174" spans="2:9" s="111" customFormat="1" ht="12.75">
      <c r="B174" s="544"/>
      <c r="C174" s="544"/>
      <c r="D174" s="544"/>
      <c r="E174" s="544"/>
      <c r="F174" s="544"/>
      <c r="G174" s="544"/>
      <c r="H174" s="544"/>
      <c r="I174" s="544"/>
    </row>
    <row r="175" spans="2:9" s="111" customFormat="1" ht="12.75">
      <c r="B175" s="544"/>
      <c r="C175" s="544"/>
      <c r="D175" s="544"/>
      <c r="E175" s="544"/>
      <c r="F175" s="544"/>
      <c r="G175" s="544"/>
      <c r="H175" s="544"/>
      <c r="I175" s="544"/>
    </row>
    <row r="176" spans="2:9" s="111" customFormat="1" ht="12.75">
      <c r="B176" s="544"/>
      <c r="C176" s="544"/>
      <c r="D176" s="544"/>
      <c r="E176" s="544"/>
      <c r="F176" s="544"/>
      <c r="G176" s="544"/>
      <c r="H176" s="544"/>
      <c r="I176" s="544"/>
    </row>
    <row r="177" spans="2:9" s="111" customFormat="1" ht="12.75">
      <c r="B177" s="544"/>
      <c r="C177" s="544"/>
      <c r="D177" s="544"/>
      <c r="E177" s="544"/>
      <c r="F177" s="544"/>
      <c r="G177" s="544"/>
      <c r="H177" s="544"/>
      <c r="I177" s="544"/>
    </row>
    <row r="178" spans="2:9" s="111" customFormat="1" ht="12.75">
      <c r="B178" s="544"/>
      <c r="C178" s="544"/>
      <c r="D178" s="544"/>
      <c r="E178" s="544"/>
      <c r="F178" s="544"/>
      <c r="G178" s="544"/>
      <c r="H178" s="544"/>
      <c r="I178" s="544"/>
    </row>
    <row r="179" spans="2:9" s="111" customFormat="1" ht="12.75">
      <c r="B179" s="544"/>
      <c r="C179" s="544"/>
      <c r="D179" s="544"/>
      <c r="E179" s="544"/>
      <c r="F179" s="544"/>
      <c r="G179" s="544"/>
      <c r="H179" s="544"/>
      <c r="I179" s="544"/>
    </row>
    <row r="180" spans="2:9" s="111" customFormat="1" ht="12.75">
      <c r="B180" s="544"/>
      <c r="C180" s="544"/>
      <c r="D180" s="544"/>
      <c r="E180" s="544"/>
      <c r="F180" s="544"/>
      <c r="G180" s="544"/>
      <c r="H180" s="544"/>
      <c r="I180" s="544"/>
    </row>
    <row r="181" spans="2:9" s="111" customFormat="1" ht="12.75">
      <c r="B181" s="544"/>
      <c r="C181" s="544"/>
      <c r="D181" s="544"/>
      <c r="E181" s="544"/>
      <c r="F181" s="544"/>
      <c r="G181" s="544"/>
      <c r="H181" s="544"/>
      <c r="I181" s="544"/>
    </row>
    <row r="182" spans="2:9" s="111" customFormat="1" ht="12.75">
      <c r="B182" s="544"/>
      <c r="C182" s="544"/>
      <c r="D182" s="544"/>
      <c r="E182" s="544"/>
      <c r="F182" s="544"/>
      <c r="G182" s="544"/>
      <c r="H182" s="544"/>
      <c r="I182" s="544"/>
    </row>
    <row r="183" spans="2:9" s="111" customFormat="1" ht="12.75">
      <c r="B183" s="544"/>
      <c r="C183" s="544"/>
      <c r="D183" s="544"/>
      <c r="E183" s="544"/>
      <c r="F183" s="544"/>
      <c r="G183" s="544"/>
      <c r="H183" s="544"/>
      <c r="I183" s="544"/>
    </row>
    <row r="184" spans="2:9" s="111" customFormat="1" ht="12.75">
      <c r="B184" s="544"/>
      <c r="C184" s="544"/>
      <c r="D184" s="544"/>
      <c r="E184" s="544"/>
      <c r="F184" s="544"/>
      <c r="G184" s="544"/>
      <c r="H184" s="544"/>
      <c r="I184" s="544"/>
    </row>
    <row r="185" spans="2:9" s="111" customFormat="1" ht="12.75">
      <c r="B185" s="544"/>
      <c r="C185" s="544"/>
      <c r="D185" s="544"/>
      <c r="E185" s="544"/>
      <c r="F185" s="544"/>
      <c r="G185" s="544"/>
      <c r="H185" s="544"/>
      <c r="I185" s="544"/>
    </row>
    <row r="186" spans="2:9" s="111" customFormat="1" ht="12.75">
      <c r="B186" s="544"/>
      <c r="C186" s="544"/>
      <c r="D186" s="544"/>
      <c r="E186" s="544"/>
      <c r="F186" s="544"/>
      <c r="G186" s="544"/>
      <c r="H186" s="544"/>
      <c r="I186" s="544"/>
    </row>
    <row r="187" spans="2:9" s="111" customFormat="1" ht="12.75">
      <c r="B187" s="544"/>
      <c r="C187" s="544"/>
      <c r="D187" s="544"/>
      <c r="E187" s="544"/>
      <c r="F187" s="544"/>
      <c r="G187" s="544"/>
      <c r="H187" s="544"/>
      <c r="I187" s="544"/>
    </row>
    <row r="188" spans="2:9" s="111" customFormat="1" ht="12.75">
      <c r="B188" s="544"/>
      <c r="C188" s="544"/>
      <c r="D188" s="544"/>
      <c r="E188" s="544"/>
      <c r="F188" s="544"/>
      <c r="G188" s="544"/>
      <c r="H188" s="544"/>
      <c r="I188" s="544"/>
    </row>
    <row r="189" spans="2:9" s="111" customFormat="1" ht="12.75">
      <c r="B189" s="544"/>
      <c r="C189" s="544"/>
      <c r="D189" s="544"/>
      <c r="E189" s="544"/>
      <c r="F189" s="544"/>
      <c r="G189" s="544"/>
      <c r="H189" s="544"/>
      <c r="I189" s="544"/>
    </row>
    <row r="190" spans="2:9" s="111" customFormat="1" ht="12.75">
      <c r="B190" s="544"/>
      <c r="C190" s="544"/>
      <c r="D190" s="544"/>
      <c r="E190" s="544"/>
      <c r="F190" s="544"/>
      <c r="G190" s="544"/>
      <c r="H190" s="544"/>
      <c r="I190" s="544"/>
    </row>
    <row r="191" spans="2:9" s="111" customFormat="1" ht="12.75">
      <c r="B191" s="544"/>
      <c r="C191" s="544"/>
      <c r="D191" s="544"/>
      <c r="E191" s="544"/>
      <c r="F191" s="544"/>
      <c r="G191" s="544"/>
      <c r="H191" s="544"/>
      <c r="I191" s="544"/>
    </row>
    <row r="192" spans="2:9" s="111" customFormat="1" ht="12.75">
      <c r="B192" s="544"/>
      <c r="C192" s="544"/>
      <c r="D192" s="544"/>
      <c r="E192" s="544"/>
      <c r="F192" s="544"/>
      <c r="G192" s="544"/>
      <c r="H192" s="544"/>
      <c r="I192" s="544"/>
    </row>
    <row r="193" spans="2:9" s="111" customFormat="1" ht="12.75">
      <c r="B193" s="544"/>
      <c r="C193" s="544"/>
      <c r="D193" s="544"/>
      <c r="E193" s="544"/>
      <c r="F193" s="544"/>
      <c r="G193" s="544"/>
      <c r="H193" s="544"/>
      <c r="I193" s="544"/>
    </row>
    <row r="194" spans="2:9" s="111" customFormat="1" ht="12.75">
      <c r="B194" s="544"/>
      <c r="C194" s="544"/>
      <c r="D194" s="544"/>
      <c r="E194" s="544"/>
      <c r="F194" s="544"/>
      <c r="G194" s="544"/>
      <c r="H194" s="544"/>
      <c r="I194" s="544"/>
    </row>
    <row r="195" spans="2:9" s="111" customFormat="1" ht="12.75">
      <c r="B195" s="544"/>
      <c r="C195" s="544"/>
      <c r="D195" s="544"/>
      <c r="E195" s="544"/>
      <c r="F195" s="544"/>
      <c r="G195" s="544"/>
      <c r="H195" s="544"/>
      <c r="I195" s="544"/>
    </row>
    <row r="196" spans="2:9" s="111" customFormat="1" ht="12.75">
      <c r="B196" s="544"/>
      <c r="C196" s="544"/>
      <c r="D196" s="544"/>
      <c r="E196" s="544"/>
      <c r="F196" s="544"/>
      <c r="G196" s="544"/>
      <c r="H196" s="544"/>
      <c r="I196" s="544"/>
    </row>
    <row r="197" spans="2:9" s="111" customFormat="1" ht="12.75">
      <c r="B197" s="544"/>
      <c r="C197" s="544"/>
      <c r="D197" s="544"/>
      <c r="E197" s="544"/>
      <c r="F197" s="544"/>
      <c r="G197" s="544"/>
      <c r="H197" s="544"/>
      <c r="I197" s="544"/>
    </row>
    <row r="198" spans="2:9" s="111" customFormat="1" ht="12.75">
      <c r="B198" s="544"/>
      <c r="C198" s="544"/>
      <c r="D198" s="544"/>
      <c r="E198" s="544"/>
      <c r="F198" s="544"/>
      <c r="G198" s="544"/>
      <c r="H198" s="544"/>
      <c r="I198" s="544"/>
    </row>
    <row r="199" spans="2:9" s="111" customFormat="1" ht="12.75">
      <c r="B199" s="544"/>
      <c r="C199" s="544"/>
      <c r="D199" s="544"/>
      <c r="E199" s="544"/>
      <c r="F199" s="544"/>
      <c r="G199" s="544"/>
      <c r="H199" s="544"/>
      <c r="I199" s="544"/>
    </row>
    <row r="200" spans="2:9" s="111" customFormat="1" ht="12.75">
      <c r="B200" s="544"/>
      <c r="C200" s="544"/>
      <c r="D200" s="544"/>
      <c r="E200" s="544"/>
      <c r="F200" s="544"/>
      <c r="G200" s="544"/>
      <c r="H200" s="544"/>
      <c r="I200" s="544"/>
    </row>
    <row r="201" spans="2:9" s="111" customFormat="1" ht="12.75">
      <c r="B201" s="544"/>
      <c r="C201" s="544"/>
      <c r="D201" s="544"/>
      <c r="E201" s="544"/>
      <c r="F201" s="544"/>
      <c r="G201" s="544"/>
      <c r="H201" s="544"/>
      <c r="I201" s="544"/>
    </row>
    <row r="202" spans="2:9" s="111" customFormat="1" ht="12.75">
      <c r="B202" s="544"/>
      <c r="C202" s="544"/>
      <c r="D202" s="544"/>
      <c r="E202" s="544"/>
      <c r="F202" s="544"/>
      <c r="G202" s="544"/>
      <c r="H202" s="544"/>
      <c r="I202" s="544"/>
    </row>
    <row r="203" spans="2:9" s="111" customFormat="1" ht="12.75">
      <c r="B203" s="544"/>
      <c r="C203" s="544"/>
      <c r="D203" s="544"/>
      <c r="E203" s="544"/>
      <c r="F203" s="544"/>
      <c r="G203" s="544"/>
      <c r="H203" s="544"/>
      <c r="I203" s="544"/>
    </row>
    <row r="204" spans="2:9" s="111" customFormat="1" ht="12.75">
      <c r="B204" s="544"/>
      <c r="C204" s="544"/>
      <c r="D204" s="544"/>
      <c r="E204" s="544"/>
      <c r="F204" s="544"/>
      <c r="G204" s="544"/>
      <c r="H204" s="544"/>
      <c r="I204" s="544"/>
    </row>
    <row r="205" spans="2:9" s="111" customFormat="1" ht="12.75">
      <c r="B205" s="544"/>
      <c r="C205" s="544"/>
      <c r="D205" s="544"/>
      <c r="E205" s="544"/>
      <c r="F205" s="544"/>
      <c r="G205" s="544"/>
      <c r="H205" s="544"/>
      <c r="I205" s="544"/>
    </row>
    <row r="206" spans="2:9" s="111" customFormat="1" ht="12.75">
      <c r="B206" s="544"/>
      <c r="C206" s="544"/>
      <c r="D206" s="544"/>
      <c r="E206" s="544"/>
      <c r="F206" s="544"/>
      <c r="G206" s="544"/>
      <c r="H206" s="544"/>
      <c r="I206" s="544"/>
    </row>
    <row r="207" spans="2:9" s="111" customFormat="1" ht="12.75">
      <c r="B207" s="544"/>
      <c r="C207" s="544"/>
      <c r="D207" s="544"/>
      <c r="E207" s="544"/>
      <c r="F207" s="544"/>
      <c r="G207" s="544"/>
      <c r="H207" s="544"/>
      <c r="I207" s="544"/>
    </row>
    <row r="208" spans="2:9" s="111" customFormat="1" ht="12.75">
      <c r="B208" s="544"/>
      <c r="C208" s="544"/>
      <c r="D208" s="544"/>
      <c r="E208" s="544"/>
      <c r="F208" s="544"/>
      <c r="G208" s="544"/>
      <c r="H208" s="544"/>
      <c r="I208" s="544"/>
    </row>
    <row r="209" spans="2:9" s="111" customFormat="1" ht="12.75">
      <c r="B209" s="544"/>
      <c r="C209" s="544"/>
      <c r="D209" s="544"/>
      <c r="E209" s="544"/>
      <c r="F209" s="544"/>
      <c r="G209" s="544"/>
      <c r="H209" s="544"/>
      <c r="I209" s="544"/>
    </row>
    <row r="210" spans="2:9" s="111" customFormat="1" ht="12.75">
      <c r="B210" s="544"/>
      <c r="C210" s="544"/>
      <c r="D210" s="544"/>
      <c r="E210" s="544"/>
      <c r="F210" s="544"/>
      <c r="G210" s="544"/>
      <c r="H210" s="544"/>
      <c r="I210" s="544"/>
    </row>
    <row r="211" spans="2:9" s="111" customFormat="1" ht="12.75">
      <c r="B211" s="544"/>
      <c r="C211" s="544"/>
      <c r="D211" s="544"/>
      <c r="E211" s="544"/>
      <c r="F211" s="544"/>
      <c r="G211" s="544"/>
      <c r="H211" s="544"/>
      <c r="I211" s="544"/>
    </row>
    <row r="212" spans="2:9" s="111" customFormat="1" ht="12.75">
      <c r="B212" s="544"/>
      <c r="C212" s="544"/>
      <c r="D212" s="544"/>
      <c r="E212" s="544"/>
      <c r="F212" s="544"/>
      <c r="G212" s="544"/>
      <c r="H212" s="544"/>
      <c r="I212" s="544"/>
    </row>
    <row r="213" spans="2:9" s="111" customFormat="1" ht="12.75">
      <c r="B213" s="544"/>
      <c r="C213" s="544"/>
      <c r="D213" s="544"/>
      <c r="E213" s="544"/>
      <c r="F213" s="544"/>
      <c r="G213" s="544"/>
      <c r="H213" s="544"/>
      <c r="I213" s="544"/>
    </row>
    <row r="214" spans="2:9" s="111" customFormat="1" ht="12.75">
      <c r="B214" s="544"/>
      <c r="C214" s="544"/>
      <c r="D214" s="544"/>
      <c r="E214" s="544"/>
      <c r="F214" s="544"/>
      <c r="G214" s="544"/>
      <c r="H214" s="544"/>
      <c r="I214" s="544"/>
    </row>
    <row r="215" spans="2:9" s="111" customFormat="1" ht="12.75">
      <c r="B215" s="544"/>
      <c r="C215" s="544"/>
      <c r="D215" s="544"/>
      <c r="E215" s="544"/>
      <c r="F215" s="544"/>
      <c r="G215" s="544"/>
      <c r="H215" s="544"/>
      <c r="I215" s="544"/>
    </row>
    <row r="216" spans="2:9" s="111" customFormat="1" ht="12.75">
      <c r="B216" s="544"/>
      <c r="C216" s="544"/>
      <c r="D216" s="544"/>
      <c r="E216" s="544"/>
      <c r="F216" s="544"/>
      <c r="G216" s="544"/>
      <c r="H216" s="544"/>
      <c r="I216" s="544"/>
    </row>
    <row r="217" spans="2:9" s="111" customFormat="1" ht="12.75">
      <c r="B217" s="544"/>
      <c r="C217" s="544"/>
      <c r="D217" s="544"/>
      <c r="E217" s="544"/>
      <c r="F217" s="544"/>
      <c r="G217" s="544"/>
      <c r="H217" s="544"/>
      <c r="I217" s="544"/>
    </row>
    <row r="218" spans="2:9" s="111" customFormat="1" ht="12.75">
      <c r="B218" s="544"/>
      <c r="C218" s="544"/>
      <c r="D218" s="544"/>
      <c r="E218" s="544"/>
      <c r="F218" s="544"/>
      <c r="G218" s="544"/>
      <c r="H218" s="544"/>
      <c r="I218" s="544"/>
    </row>
    <row r="219" spans="2:9" s="111" customFormat="1" ht="12.75">
      <c r="B219" s="544"/>
      <c r="C219" s="544"/>
      <c r="D219" s="544"/>
      <c r="E219" s="544"/>
      <c r="F219" s="544"/>
      <c r="G219" s="544"/>
      <c r="H219" s="544"/>
      <c r="I219" s="544"/>
    </row>
    <row r="220" spans="2:9" s="111" customFormat="1" ht="12.75">
      <c r="B220" s="544"/>
      <c r="C220" s="544"/>
      <c r="D220" s="544"/>
      <c r="E220" s="544"/>
      <c r="F220" s="544"/>
      <c r="G220" s="544"/>
      <c r="H220" s="544"/>
      <c r="I220" s="544"/>
    </row>
    <row r="221" spans="2:9" s="111" customFormat="1" ht="12.75">
      <c r="B221" s="544"/>
      <c r="C221" s="544"/>
      <c r="D221" s="544"/>
      <c r="E221" s="544"/>
      <c r="F221" s="544"/>
      <c r="G221" s="544"/>
      <c r="H221" s="544"/>
      <c r="I221" s="544"/>
    </row>
    <row r="222" spans="2:9" s="111" customFormat="1" ht="12.75">
      <c r="B222" s="544"/>
      <c r="C222" s="544"/>
      <c r="D222" s="544"/>
      <c r="E222" s="544"/>
      <c r="F222" s="544"/>
      <c r="G222" s="544"/>
      <c r="H222" s="544"/>
      <c r="I222" s="544"/>
    </row>
    <row r="223" spans="2:9" s="111" customFormat="1" ht="12.75">
      <c r="B223" s="544"/>
      <c r="C223" s="544"/>
      <c r="D223" s="544"/>
      <c r="E223" s="544"/>
      <c r="F223" s="544"/>
      <c r="G223" s="544"/>
      <c r="H223" s="544"/>
      <c r="I223" s="544"/>
    </row>
    <row r="224" spans="2:9" s="111" customFormat="1" ht="12.75">
      <c r="B224" s="544"/>
      <c r="C224" s="544"/>
      <c r="D224" s="544"/>
      <c r="E224" s="544"/>
      <c r="F224" s="544"/>
      <c r="G224" s="544"/>
      <c r="H224" s="544"/>
      <c r="I224" s="544"/>
    </row>
    <row r="225" spans="2:9" s="111" customFormat="1" ht="12.75">
      <c r="B225" s="544"/>
      <c r="C225" s="544"/>
      <c r="D225" s="544"/>
      <c r="E225" s="544"/>
      <c r="F225" s="544"/>
      <c r="G225" s="544"/>
      <c r="H225" s="544"/>
      <c r="I225" s="544"/>
    </row>
    <row r="226" spans="2:9" s="111" customFormat="1" ht="12.75">
      <c r="B226" s="544"/>
      <c r="C226" s="544"/>
      <c r="D226" s="544"/>
      <c r="E226" s="544"/>
      <c r="F226" s="544"/>
      <c r="G226" s="544"/>
      <c r="H226" s="544"/>
      <c r="I226" s="544"/>
    </row>
    <row r="227" spans="2:9" s="111" customFormat="1" ht="12.75">
      <c r="B227" s="544"/>
      <c r="C227" s="544"/>
      <c r="D227" s="544"/>
      <c r="E227" s="544"/>
      <c r="F227" s="544"/>
      <c r="G227" s="544"/>
      <c r="H227" s="544"/>
      <c r="I227" s="544"/>
    </row>
    <row r="228" spans="2:9" s="111" customFormat="1" ht="12.75">
      <c r="B228" s="544"/>
      <c r="C228" s="544"/>
      <c r="D228" s="544"/>
      <c r="E228" s="544"/>
      <c r="F228" s="544"/>
      <c r="G228" s="544"/>
      <c r="H228" s="544"/>
      <c r="I228" s="544"/>
    </row>
    <row r="229" spans="2:9" s="111" customFormat="1" ht="12.75">
      <c r="B229" s="544"/>
      <c r="C229" s="544"/>
      <c r="D229" s="544"/>
      <c r="E229" s="544"/>
      <c r="F229" s="544"/>
      <c r="G229" s="544"/>
      <c r="H229" s="544"/>
      <c r="I229" s="544"/>
    </row>
    <row r="230" spans="2:9" s="111" customFormat="1" ht="12.75">
      <c r="B230" s="544"/>
      <c r="C230" s="544"/>
      <c r="D230" s="544"/>
      <c r="E230" s="544"/>
      <c r="F230" s="544"/>
      <c r="G230" s="544"/>
      <c r="H230" s="544"/>
      <c r="I230" s="544"/>
    </row>
    <row r="231" spans="2:9" s="111" customFormat="1" ht="12.75">
      <c r="B231" s="544"/>
      <c r="C231" s="544"/>
      <c r="D231" s="544"/>
      <c r="E231" s="544"/>
      <c r="F231" s="544"/>
      <c r="G231" s="544"/>
      <c r="H231" s="544"/>
      <c r="I231" s="544"/>
    </row>
    <row r="232" spans="2:9" s="111" customFormat="1" ht="12.75">
      <c r="B232" s="544"/>
      <c r="C232" s="544"/>
      <c r="D232" s="544"/>
      <c r="E232" s="544"/>
      <c r="F232" s="544"/>
      <c r="G232" s="544"/>
      <c r="H232" s="544"/>
      <c r="I232" s="544"/>
    </row>
    <row r="233" spans="2:9" s="111" customFormat="1" ht="12.75">
      <c r="B233" s="544"/>
      <c r="C233" s="544"/>
      <c r="D233" s="544"/>
      <c r="E233" s="544"/>
      <c r="F233" s="544"/>
      <c r="G233" s="544"/>
      <c r="H233" s="544"/>
      <c r="I233" s="544"/>
    </row>
    <row r="234" spans="2:9" s="111" customFormat="1" ht="12.75">
      <c r="B234" s="544"/>
      <c r="C234" s="544"/>
      <c r="D234" s="544"/>
      <c r="E234" s="544"/>
      <c r="F234" s="544"/>
      <c r="G234" s="544"/>
      <c r="H234" s="544"/>
      <c r="I234" s="544"/>
    </row>
    <row r="235" spans="2:9" s="111" customFormat="1" ht="12.75">
      <c r="B235" s="544"/>
      <c r="C235" s="544"/>
      <c r="D235" s="544"/>
      <c r="E235" s="544"/>
      <c r="F235" s="544"/>
      <c r="G235" s="544"/>
      <c r="H235" s="544"/>
      <c r="I235" s="544"/>
    </row>
    <row r="236" spans="2:9" s="111" customFormat="1" ht="12.75">
      <c r="B236" s="544"/>
      <c r="C236" s="544"/>
      <c r="D236" s="544"/>
      <c r="E236" s="544"/>
      <c r="F236" s="544"/>
      <c r="G236" s="544"/>
      <c r="H236" s="544"/>
      <c r="I236" s="544"/>
    </row>
    <row r="237" spans="2:9" s="111" customFormat="1" ht="12.75">
      <c r="B237" s="544"/>
      <c r="C237" s="544"/>
      <c r="D237" s="544"/>
      <c r="E237" s="544"/>
      <c r="F237" s="544"/>
      <c r="G237" s="544"/>
      <c r="H237" s="544"/>
      <c r="I237" s="544"/>
    </row>
    <row r="238" spans="2:9" s="111" customFormat="1" ht="12.75">
      <c r="B238" s="544"/>
      <c r="C238" s="544"/>
      <c r="D238" s="544"/>
      <c r="E238" s="544"/>
      <c r="F238" s="544"/>
      <c r="G238" s="544"/>
      <c r="H238" s="544"/>
      <c r="I238" s="544"/>
    </row>
    <row r="239" spans="2:9" s="111" customFormat="1" ht="12.75">
      <c r="B239" s="544"/>
      <c r="C239" s="544"/>
      <c r="D239" s="544"/>
      <c r="E239" s="544"/>
      <c r="F239" s="544"/>
      <c r="G239" s="544"/>
      <c r="H239" s="544"/>
      <c r="I239" s="544"/>
    </row>
    <row r="240" spans="2:9" s="111" customFormat="1" ht="12.75">
      <c r="B240" s="544"/>
      <c r="C240" s="544"/>
      <c r="D240" s="544"/>
      <c r="E240" s="544"/>
      <c r="F240" s="544"/>
      <c r="G240" s="544"/>
      <c r="H240" s="544"/>
      <c r="I240" s="544"/>
    </row>
    <row r="241" spans="2:9" s="111" customFormat="1" ht="12.75">
      <c r="B241" s="544"/>
      <c r="C241" s="544"/>
      <c r="D241" s="544"/>
      <c r="E241" s="544"/>
      <c r="F241" s="544"/>
      <c r="G241" s="544"/>
      <c r="H241" s="544"/>
      <c r="I241" s="544"/>
    </row>
    <row r="242" spans="2:9" s="111" customFormat="1" ht="12.75">
      <c r="B242" s="544"/>
      <c r="C242" s="544"/>
      <c r="D242" s="544"/>
      <c r="E242" s="544"/>
      <c r="F242" s="544"/>
      <c r="G242" s="544"/>
      <c r="H242" s="544"/>
      <c r="I242" s="544"/>
    </row>
    <row r="243" spans="2:9" s="111" customFormat="1" ht="12.75">
      <c r="B243" s="544"/>
      <c r="C243" s="544"/>
      <c r="D243" s="544"/>
      <c r="E243" s="544"/>
      <c r="F243" s="544"/>
      <c r="G243" s="544"/>
      <c r="H243" s="544"/>
      <c r="I243" s="544"/>
    </row>
    <row r="244" spans="2:9" s="111" customFormat="1" ht="12.75">
      <c r="B244" s="544"/>
      <c r="C244" s="544"/>
      <c r="D244" s="544"/>
      <c r="E244" s="544"/>
      <c r="F244" s="544"/>
      <c r="G244" s="544"/>
      <c r="H244" s="544"/>
      <c r="I244" s="544"/>
    </row>
    <row r="245" spans="2:9" s="111" customFormat="1" ht="12.75">
      <c r="B245" s="544"/>
      <c r="C245" s="544"/>
      <c r="D245" s="544"/>
      <c r="E245" s="544"/>
      <c r="F245" s="544"/>
      <c r="G245" s="544"/>
      <c r="H245" s="544"/>
      <c r="I245" s="544"/>
    </row>
    <row r="246" spans="2:9" s="111" customFormat="1" ht="12.75">
      <c r="B246" s="544"/>
      <c r="C246" s="544"/>
      <c r="D246" s="544"/>
      <c r="E246" s="544"/>
      <c r="F246" s="544"/>
      <c r="G246" s="544"/>
      <c r="H246" s="544"/>
      <c r="I246" s="544"/>
    </row>
    <row r="247" spans="2:9" s="111" customFormat="1" ht="12.75">
      <c r="B247" s="544"/>
      <c r="C247" s="544"/>
      <c r="D247" s="544"/>
      <c r="E247" s="544"/>
      <c r="F247" s="544"/>
      <c r="G247" s="544"/>
      <c r="H247" s="544"/>
      <c r="I247" s="544"/>
    </row>
    <row r="248" spans="2:9" s="111" customFormat="1" ht="12.75">
      <c r="B248" s="544"/>
      <c r="C248" s="544"/>
      <c r="D248" s="544"/>
      <c r="E248" s="544"/>
      <c r="F248" s="544"/>
      <c r="G248" s="544"/>
      <c r="H248" s="544"/>
      <c r="I248" s="544"/>
    </row>
    <row r="249" spans="2:9" s="111" customFormat="1" ht="12.75">
      <c r="B249" s="544"/>
      <c r="C249" s="544"/>
      <c r="D249" s="544"/>
      <c r="E249" s="544"/>
      <c r="F249" s="544"/>
      <c r="G249" s="544"/>
      <c r="H249" s="544"/>
      <c r="I249" s="544"/>
    </row>
    <row r="250" spans="2:9" s="111" customFormat="1" ht="12.75">
      <c r="B250" s="544"/>
      <c r="C250" s="544"/>
      <c r="D250" s="544"/>
      <c r="E250" s="544"/>
      <c r="F250" s="544"/>
      <c r="G250" s="544"/>
      <c r="H250" s="544"/>
      <c r="I250" s="544"/>
    </row>
    <row r="251" spans="2:9" s="111" customFormat="1" ht="12.75">
      <c r="B251" s="544"/>
      <c r="C251" s="544"/>
      <c r="D251" s="544"/>
      <c r="E251" s="544"/>
      <c r="F251" s="544"/>
      <c r="G251" s="544"/>
      <c r="H251" s="544"/>
      <c r="I251" s="544"/>
    </row>
    <row r="252" spans="2:9" s="111" customFormat="1" ht="12.75">
      <c r="B252" s="544"/>
      <c r="C252" s="544"/>
      <c r="D252" s="544"/>
      <c r="E252" s="544"/>
      <c r="F252" s="544"/>
      <c r="G252" s="544"/>
      <c r="H252" s="544"/>
      <c r="I252" s="544"/>
    </row>
    <row r="253" spans="2:9" s="111" customFormat="1" ht="12.75">
      <c r="B253" s="544"/>
      <c r="C253" s="544"/>
      <c r="D253" s="544"/>
      <c r="E253" s="544"/>
      <c r="F253" s="544"/>
      <c r="G253" s="544"/>
      <c r="H253" s="544"/>
      <c r="I253" s="544"/>
    </row>
    <row r="254" spans="2:9" s="111" customFormat="1" ht="12.75">
      <c r="B254" s="544"/>
      <c r="C254" s="544"/>
      <c r="D254" s="544"/>
      <c r="E254" s="544"/>
      <c r="F254" s="544"/>
      <c r="G254" s="544"/>
      <c r="H254" s="544"/>
      <c r="I254" s="544"/>
    </row>
    <row r="255" spans="1:9" s="111" customFormat="1" ht="15.75">
      <c r="A255" s="535"/>
      <c r="B255" s="281"/>
      <c r="C255" s="281"/>
      <c r="D255" s="281"/>
      <c r="E255" s="281"/>
      <c r="F255" s="281"/>
      <c r="G255" s="281"/>
      <c r="H255" s="281"/>
      <c r="I255" s="544"/>
    </row>
    <row r="256" spans="1:9" s="111" customFormat="1" ht="15.75">
      <c r="A256" s="535"/>
      <c r="B256" s="281"/>
      <c r="C256" s="281"/>
      <c r="D256" s="281"/>
      <c r="E256" s="281"/>
      <c r="F256" s="281"/>
      <c r="G256" s="281"/>
      <c r="H256" s="281"/>
      <c r="I256" s="544"/>
    </row>
    <row r="257" spans="1:9" s="111" customFormat="1" ht="15.75">
      <c r="A257" s="535"/>
      <c r="B257" s="281"/>
      <c r="C257" s="281"/>
      <c r="D257" s="281"/>
      <c r="E257" s="281"/>
      <c r="F257" s="281"/>
      <c r="G257" s="281"/>
      <c r="H257" s="281"/>
      <c r="I257" s="544"/>
    </row>
    <row r="258" spans="1:9" s="111" customFormat="1" ht="15.75">
      <c r="A258" s="535"/>
      <c r="B258" s="281"/>
      <c r="C258" s="281"/>
      <c r="D258" s="281"/>
      <c r="E258" s="281"/>
      <c r="F258" s="281"/>
      <c r="G258" s="281"/>
      <c r="H258" s="281"/>
      <c r="I258" s="544"/>
    </row>
    <row r="259" spans="1:9" s="111" customFormat="1" ht="15.75">
      <c r="A259" s="535"/>
      <c r="B259" s="281"/>
      <c r="C259" s="281"/>
      <c r="D259" s="281"/>
      <c r="E259" s="281"/>
      <c r="F259" s="281"/>
      <c r="G259" s="281"/>
      <c r="H259" s="281"/>
      <c r="I259" s="544"/>
    </row>
    <row r="260" spans="1:9" s="111" customFormat="1" ht="15.75">
      <c r="A260" s="535"/>
      <c r="B260" s="281"/>
      <c r="C260" s="281"/>
      <c r="D260" s="281"/>
      <c r="E260" s="281"/>
      <c r="F260" s="281"/>
      <c r="G260" s="281"/>
      <c r="H260" s="281"/>
      <c r="I260" s="544"/>
    </row>
    <row r="261" spans="1:9" s="111" customFormat="1" ht="15.75">
      <c r="A261" s="535"/>
      <c r="B261" s="281"/>
      <c r="C261" s="281"/>
      <c r="D261" s="281"/>
      <c r="E261" s="281"/>
      <c r="F261" s="281"/>
      <c r="G261" s="281"/>
      <c r="H261" s="281"/>
      <c r="I261" s="544"/>
    </row>
    <row r="262" spans="1:9" s="111" customFormat="1" ht="15.75">
      <c r="A262" s="535"/>
      <c r="B262" s="281"/>
      <c r="C262" s="281"/>
      <c r="D262" s="281"/>
      <c r="E262" s="281"/>
      <c r="F262" s="281"/>
      <c r="G262" s="281"/>
      <c r="H262" s="281"/>
      <c r="I262" s="544"/>
    </row>
    <row r="263" spans="1:9" s="111" customFormat="1" ht="15.75">
      <c r="A263" s="535"/>
      <c r="B263" s="281"/>
      <c r="C263" s="281"/>
      <c r="D263" s="281"/>
      <c r="E263" s="281"/>
      <c r="F263" s="281"/>
      <c r="G263" s="281"/>
      <c r="H263" s="281"/>
      <c r="I263" s="544"/>
    </row>
    <row r="264" spans="1:9" s="111" customFormat="1" ht="15.75">
      <c r="A264" s="535"/>
      <c r="B264" s="281"/>
      <c r="C264" s="281"/>
      <c r="D264" s="281"/>
      <c r="E264" s="281"/>
      <c r="F264" s="281"/>
      <c r="G264" s="281"/>
      <c r="H264" s="281"/>
      <c r="I264" s="544"/>
    </row>
    <row r="265" spans="1:9" s="111" customFormat="1" ht="15.75">
      <c r="A265" s="535"/>
      <c r="B265" s="281"/>
      <c r="C265" s="281"/>
      <c r="D265" s="281"/>
      <c r="E265" s="281"/>
      <c r="F265" s="281"/>
      <c r="G265" s="281"/>
      <c r="H265" s="281"/>
      <c r="I265" s="544"/>
    </row>
    <row r="266" spans="1:9" s="111" customFormat="1" ht="15.75">
      <c r="A266" s="535"/>
      <c r="B266" s="281"/>
      <c r="C266" s="281"/>
      <c r="D266" s="281"/>
      <c r="E266" s="281"/>
      <c r="F266" s="281"/>
      <c r="G266" s="281"/>
      <c r="H266" s="281"/>
      <c r="I266" s="544"/>
    </row>
    <row r="267" spans="1:9" s="111" customFormat="1" ht="15.75">
      <c r="A267" s="535"/>
      <c r="B267" s="281"/>
      <c r="C267" s="281"/>
      <c r="D267" s="281"/>
      <c r="E267" s="281"/>
      <c r="F267" s="281"/>
      <c r="G267" s="281"/>
      <c r="H267" s="281"/>
      <c r="I267" s="544"/>
    </row>
    <row r="268" spans="1:9" s="111" customFormat="1" ht="15.75">
      <c r="A268" s="535"/>
      <c r="B268" s="281"/>
      <c r="C268" s="281"/>
      <c r="D268" s="281"/>
      <c r="E268" s="281"/>
      <c r="F268" s="281"/>
      <c r="G268" s="281"/>
      <c r="H268" s="281"/>
      <c r="I268" s="544"/>
    </row>
    <row r="269" spans="1:9" s="111" customFormat="1" ht="15.75">
      <c r="A269" s="535"/>
      <c r="B269" s="281"/>
      <c r="C269" s="281"/>
      <c r="D269" s="281"/>
      <c r="E269" s="281"/>
      <c r="F269" s="281"/>
      <c r="G269" s="281"/>
      <c r="H269" s="281"/>
      <c r="I269" s="544"/>
    </row>
    <row r="270" spans="1:9" s="111" customFormat="1" ht="15.75">
      <c r="A270" s="535"/>
      <c r="B270" s="281"/>
      <c r="C270" s="281"/>
      <c r="D270" s="281"/>
      <c r="E270" s="281"/>
      <c r="F270" s="281"/>
      <c r="G270" s="281"/>
      <c r="H270" s="281"/>
      <c r="I270" s="544"/>
    </row>
    <row r="271" spans="1:9" s="111" customFormat="1" ht="15.75">
      <c r="A271" s="535"/>
      <c r="B271" s="281"/>
      <c r="C271" s="281"/>
      <c r="D271" s="281"/>
      <c r="E271" s="281"/>
      <c r="F271" s="281"/>
      <c r="G271" s="281"/>
      <c r="H271" s="281"/>
      <c r="I271" s="544"/>
    </row>
    <row r="272" spans="1:9" s="111" customFormat="1" ht="15.75">
      <c r="A272" s="535"/>
      <c r="B272" s="281"/>
      <c r="C272" s="281"/>
      <c r="D272" s="281"/>
      <c r="E272" s="281"/>
      <c r="F272" s="281"/>
      <c r="G272" s="281"/>
      <c r="H272" s="281"/>
      <c r="I272" s="544"/>
    </row>
    <row r="273" spans="1:9" s="111" customFormat="1" ht="15.75">
      <c r="A273" s="535"/>
      <c r="B273" s="281"/>
      <c r="C273" s="281"/>
      <c r="D273" s="281"/>
      <c r="E273" s="281"/>
      <c r="F273" s="281"/>
      <c r="G273" s="281"/>
      <c r="H273" s="281"/>
      <c r="I273" s="544"/>
    </row>
    <row r="274" spans="1:9" s="111" customFormat="1" ht="15.75">
      <c r="A274" s="535"/>
      <c r="B274" s="281"/>
      <c r="C274" s="281"/>
      <c r="D274" s="281"/>
      <c r="E274" s="281"/>
      <c r="F274" s="281"/>
      <c r="G274" s="281"/>
      <c r="H274" s="281"/>
      <c r="I274" s="544"/>
    </row>
    <row r="275" spans="1:9" s="111" customFormat="1" ht="15.75">
      <c r="A275" s="535"/>
      <c r="B275" s="281"/>
      <c r="C275" s="281"/>
      <c r="D275" s="281"/>
      <c r="E275" s="281"/>
      <c r="F275" s="281"/>
      <c r="G275" s="281"/>
      <c r="H275" s="281"/>
      <c r="I275" s="544"/>
    </row>
    <row r="276" spans="1:9" s="111" customFormat="1" ht="15.75">
      <c r="A276" s="535"/>
      <c r="B276" s="281"/>
      <c r="C276" s="281"/>
      <c r="D276" s="281"/>
      <c r="E276" s="281"/>
      <c r="F276" s="281"/>
      <c r="G276" s="281"/>
      <c r="H276" s="281"/>
      <c r="I276" s="544"/>
    </row>
    <row r="277" spans="1:9" s="111" customFormat="1" ht="15.75">
      <c r="A277" s="535"/>
      <c r="B277" s="281"/>
      <c r="C277" s="281"/>
      <c r="D277" s="281"/>
      <c r="E277" s="281"/>
      <c r="F277" s="281"/>
      <c r="G277" s="281"/>
      <c r="H277" s="281"/>
      <c r="I277" s="544"/>
    </row>
    <row r="278" spans="1:9" s="111" customFormat="1" ht="15.75">
      <c r="A278" s="535"/>
      <c r="B278" s="281"/>
      <c r="C278" s="281"/>
      <c r="D278" s="281"/>
      <c r="E278" s="281"/>
      <c r="F278" s="281"/>
      <c r="G278" s="281"/>
      <c r="H278" s="281"/>
      <c r="I278" s="544"/>
    </row>
    <row r="279" spans="1:9" s="111" customFormat="1" ht="15.75">
      <c r="A279" s="535"/>
      <c r="B279" s="281"/>
      <c r="C279" s="281"/>
      <c r="D279" s="281"/>
      <c r="E279" s="281"/>
      <c r="F279" s="281"/>
      <c r="G279" s="281"/>
      <c r="H279" s="281"/>
      <c r="I279" s="544"/>
    </row>
    <row r="280" spans="1:9" s="111" customFormat="1" ht="15.75">
      <c r="A280" s="535"/>
      <c r="B280" s="281"/>
      <c r="C280" s="281"/>
      <c r="D280" s="281"/>
      <c r="E280" s="281"/>
      <c r="F280" s="281"/>
      <c r="G280" s="281"/>
      <c r="H280" s="281"/>
      <c r="I280" s="544"/>
    </row>
    <row r="281" spans="1:9" s="111" customFormat="1" ht="15.75">
      <c r="A281" s="535"/>
      <c r="B281" s="281"/>
      <c r="C281" s="281"/>
      <c r="D281" s="281"/>
      <c r="E281" s="281"/>
      <c r="F281" s="281"/>
      <c r="G281" s="281"/>
      <c r="H281" s="281"/>
      <c r="I281" s="544"/>
    </row>
    <row r="282" spans="1:9" s="111" customFormat="1" ht="15.75">
      <c r="A282" s="535"/>
      <c r="B282" s="281"/>
      <c r="C282" s="281"/>
      <c r="D282" s="281"/>
      <c r="E282" s="281"/>
      <c r="F282" s="281"/>
      <c r="G282" s="281"/>
      <c r="H282" s="281"/>
      <c r="I282" s="544"/>
    </row>
    <row r="283" spans="1:9" s="111" customFormat="1" ht="15.75">
      <c r="A283" s="535"/>
      <c r="B283" s="281"/>
      <c r="C283" s="281"/>
      <c r="D283" s="281"/>
      <c r="E283" s="281"/>
      <c r="F283" s="281"/>
      <c r="G283" s="281"/>
      <c r="H283" s="281"/>
      <c r="I283" s="544"/>
    </row>
    <row r="284" spans="1:9" s="111" customFormat="1" ht="15.75">
      <c r="A284" s="535"/>
      <c r="B284" s="281"/>
      <c r="C284" s="281"/>
      <c r="D284" s="281"/>
      <c r="E284" s="281"/>
      <c r="F284" s="281"/>
      <c r="G284" s="281"/>
      <c r="H284" s="281"/>
      <c r="I284" s="544"/>
    </row>
    <row r="285" spans="1:9" s="111" customFormat="1" ht="15.75">
      <c r="A285" s="535"/>
      <c r="B285" s="281"/>
      <c r="C285" s="281"/>
      <c r="D285" s="281"/>
      <c r="E285" s="281"/>
      <c r="F285" s="281"/>
      <c r="G285" s="281"/>
      <c r="H285" s="281"/>
      <c r="I285" s="544"/>
    </row>
    <row r="286" spans="1:9" s="111" customFormat="1" ht="15.75">
      <c r="A286" s="535"/>
      <c r="B286" s="281"/>
      <c r="C286" s="281"/>
      <c r="D286" s="281"/>
      <c r="E286" s="281"/>
      <c r="F286" s="281"/>
      <c r="G286" s="281"/>
      <c r="H286" s="281"/>
      <c r="I286" s="544"/>
    </row>
    <row r="287" spans="1:9" s="111" customFormat="1" ht="15.75">
      <c r="A287" s="535"/>
      <c r="B287" s="281"/>
      <c r="C287" s="281"/>
      <c r="D287" s="281"/>
      <c r="E287" s="281"/>
      <c r="F287" s="281"/>
      <c r="G287" s="281"/>
      <c r="H287" s="281"/>
      <c r="I287" s="544"/>
    </row>
    <row r="288" spans="1:9" s="111" customFormat="1" ht="15.75">
      <c r="A288" s="535"/>
      <c r="B288" s="281"/>
      <c r="C288" s="281"/>
      <c r="D288" s="281"/>
      <c r="E288" s="281"/>
      <c r="F288" s="281"/>
      <c r="G288" s="281"/>
      <c r="H288" s="281"/>
      <c r="I288" s="544"/>
    </row>
    <row r="289" spans="1:9" s="111" customFormat="1" ht="15.75">
      <c r="A289" s="535"/>
      <c r="B289" s="281"/>
      <c r="C289" s="281"/>
      <c r="D289" s="281"/>
      <c r="E289" s="281"/>
      <c r="F289" s="281"/>
      <c r="G289" s="281"/>
      <c r="H289" s="281"/>
      <c r="I289" s="544"/>
    </row>
    <row r="290" spans="1:9" s="111" customFormat="1" ht="15.75">
      <c r="A290" s="535"/>
      <c r="B290" s="281"/>
      <c r="C290" s="281"/>
      <c r="D290" s="281"/>
      <c r="E290" s="281"/>
      <c r="F290" s="281"/>
      <c r="G290" s="281"/>
      <c r="H290" s="281"/>
      <c r="I290" s="544"/>
    </row>
    <row r="291" spans="1:9" s="111" customFormat="1" ht="15.75">
      <c r="A291" s="535"/>
      <c r="B291" s="281"/>
      <c r="C291" s="281"/>
      <c r="D291" s="281"/>
      <c r="E291" s="281"/>
      <c r="F291" s="281"/>
      <c r="G291" s="281"/>
      <c r="H291" s="281"/>
      <c r="I291" s="544"/>
    </row>
    <row r="292" spans="1:9" s="111" customFormat="1" ht="15.75">
      <c r="A292" s="535"/>
      <c r="B292" s="281"/>
      <c r="C292" s="281"/>
      <c r="D292" s="281"/>
      <c r="E292" s="281"/>
      <c r="F292" s="281"/>
      <c r="G292" s="281"/>
      <c r="H292" s="281"/>
      <c r="I292" s="544"/>
    </row>
    <row r="293" spans="1:9" s="111" customFormat="1" ht="15.75">
      <c r="A293" s="535"/>
      <c r="B293" s="281"/>
      <c r="C293" s="281"/>
      <c r="D293" s="281"/>
      <c r="E293" s="281"/>
      <c r="F293" s="281"/>
      <c r="G293" s="281"/>
      <c r="H293" s="281"/>
      <c r="I293" s="544"/>
    </row>
    <row r="294" spans="1:9" s="111" customFormat="1" ht="15.75">
      <c r="A294" s="535"/>
      <c r="B294" s="281"/>
      <c r="C294" s="281"/>
      <c r="D294" s="281"/>
      <c r="E294" s="281"/>
      <c r="F294" s="281"/>
      <c r="G294" s="281"/>
      <c r="H294" s="281"/>
      <c r="I294" s="544"/>
    </row>
    <row r="295" spans="2:9" ht="15.75">
      <c r="B295" s="281"/>
      <c r="C295" s="281"/>
      <c r="D295" s="281"/>
      <c r="E295" s="281"/>
      <c r="F295" s="281"/>
      <c r="G295" s="281"/>
      <c r="H295" s="281"/>
      <c r="I295" s="281"/>
    </row>
    <row r="296" spans="2:9" ht="15.75">
      <c r="B296" s="281"/>
      <c r="C296" s="281"/>
      <c r="D296" s="281"/>
      <c r="E296" s="281"/>
      <c r="F296" s="281"/>
      <c r="G296" s="281"/>
      <c r="H296" s="281"/>
      <c r="I296" s="281"/>
    </row>
    <row r="297" spans="2:9" ht="15.75">
      <c r="B297" s="281"/>
      <c r="C297" s="281"/>
      <c r="D297" s="281"/>
      <c r="E297" s="281"/>
      <c r="F297" s="281"/>
      <c r="G297" s="281"/>
      <c r="H297" s="281"/>
      <c r="I297" s="281"/>
    </row>
    <row r="298" spans="2:9" ht="15.75">
      <c r="B298" s="281"/>
      <c r="C298" s="281"/>
      <c r="D298" s="281"/>
      <c r="E298" s="281"/>
      <c r="F298" s="281"/>
      <c r="G298" s="281"/>
      <c r="H298" s="281"/>
      <c r="I298" s="281"/>
    </row>
    <row r="299" spans="2:9" ht="15.75">
      <c r="B299" s="281"/>
      <c r="C299" s="281"/>
      <c r="D299" s="281"/>
      <c r="E299" s="281"/>
      <c r="F299" s="281"/>
      <c r="G299" s="281"/>
      <c r="H299" s="281"/>
      <c r="I299" s="281"/>
    </row>
    <row r="300" spans="2:9" ht="15.75">
      <c r="B300" s="281"/>
      <c r="C300" s="281"/>
      <c r="D300" s="281"/>
      <c r="E300" s="281"/>
      <c r="F300" s="281"/>
      <c r="G300" s="281"/>
      <c r="H300" s="281"/>
      <c r="I300" s="281"/>
    </row>
    <row r="301" spans="2:9" ht="15.75">
      <c r="B301" s="281"/>
      <c r="C301" s="281"/>
      <c r="D301" s="281"/>
      <c r="E301" s="281"/>
      <c r="F301" s="281"/>
      <c r="G301" s="281"/>
      <c r="H301" s="281"/>
      <c r="I301" s="281"/>
    </row>
    <row r="302" spans="2:9" ht="15.75">
      <c r="B302" s="281"/>
      <c r="C302" s="281"/>
      <c r="D302" s="281"/>
      <c r="E302" s="281"/>
      <c r="F302" s="281"/>
      <c r="G302" s="281"/>
      <c r="H302" s="281"/>
      <c r="I302" s="281"/>
    </row>
    <row r="303" spans="2:9" ht="15.75">
      <c r="B303" s="281"/>
      <c r="C303" s="281"/>
      <c r="D303" s="281"/>
      <c r="E303" s="281"/>
      <c r="F303" s="281"/>
      <c r="G303" s="281"/>
      <c r="H303" s="281"/>
      <c r="I303" s="281"/>
    </row>
    <row r="304" spans="2:9" ht="15.75">
      <c r="B304" s="281"/>
      <c r="C304" s="281"/>
      <c r="D304" s="281"/>
      <c r="E304" s="281"/>
      <c r="F304" s="281"/>
      <c r="G304" s="281"/>
      <c r="H304" s="281"/>
      <c r="I304" s="281"/>
    </row>
    <row r="305" spans="2:9" ht="15.75">
      <c r="B305" s="281"/>
      <c r="C305" s="281"/>
      <c r="D305" s="281"/>
      <c r="E305" s="281"/>
      <c r="F305" s="281"/>
      <c r="G305" s="281"/>
      <c r="H305" s="281"/>
      <c r="I305" s="281"/>
    </row>
    <row r="306" spans="2:9" ht="15.75">
      <c r="B306" s="281"/>
      <c r="C306" s="281"/>
      <c r="D306" s="281"/>
      <c r="E306" s="281"/>
      <c r="F306" s="281"/>
      <c r="G306" s="281"/>
      <c r="H306" s="281"/>
      <c r="I306" s="281"/>
    </row>
    <row r="307" spans="2:9" ht="15.75">
      <c r="B307" s="281"/>
      <c r="C307" s="281"/>
      <c r="D307" s="281"/>
      <c r="E307" s="281"/>
      <c r="F307" s="281"/>
      <c r="G307" s="281"/>
      <c r="H307" s="281"/>
      <c r="I307" s="281"/>
    </row>
    <row r="308" spans="2:9" ht="15.75">
      <c r="B308" s="281"/>
      <c r="C308" s="281"/>
      <c r="D308" s="281"/>
      <c r="E308" s="281"/>
      <c r="F308" s="281"/>
      <c r="G308" s="281"/>
      <c r="H308" s="281"/>
      <c r="I308" s="281"/>
    </row>
    <row r="309" spans="2:9" ht="15.75">
      <c r="B309" s="281"/>
      <c r="C309" s="281"/>
      <c r="D309" s="281"/>
      <c r="E309" s="281"/>
      <c r="F309" s="281"/>
      <c r="G309" s="281"/>
      <c r="H309" s="281"/>
      <c r="I309" s="281"/>
    </row>
    <row r="310" spans="2:9" ht="15.75">
      <c r="B310" s="281"/>
      <c r="C310" s="281"/>
      <c r="D310" s="281"/>
      <c r="E310" s="281"/>
      <c r="F310" s="281"/>
      <c r="G310" s="281"/>
      <c r="H310" s="281"/>
      <c r="I310" s="281"/>
    </row>
    <row r="311" spans="2:9" ht="15.75">
      <c r="B311" s="281"/>
      <c r="C311" s="281"/>
      <c r="D311" s="281"/>
      <c r="E311" s="281"/>
      <c r="F311" s="281"/>
      <c r="G311" s="281"/>
      <c r="H311" s="281"/>
      <c r="I311" s="281"/>
    </row>
    <row r="312" spans="2:9" ht="15.75">
      <c r="B312" s="281"/>
      <c r="C312" s="281"/>
      <c r="D312" s="281"/>
      <c r="E312" s="281"/>
      <c r="F312" s="281"/>
      <c r="G312" s="281"/>
      <c r="H312" s="281"/>
      <c r="I312" s="281"/>
    </row>
    <row r="313" spans="2:9" ht="15.75">
      <c r="B313" s="281"/>
      <c r="C313" s="281"/>
      <c r="D313" s="281"/>
      <c r="E313" s="281"/>
      <c r="F313" s="281"/>
      <c r="G313" s="281"/>
      <c r="H313" s="281"/>
      <c r="I313" s="281"/>
    </row>
    <row r="314" spans="2:9" ht="15.75">
      <c r="B314" s="281"/>
      <c r="C314" s="281"/>
      <c r="D314" s="281"/>
      <c r="E314" s="281"/>
      <c r="F314" s="281"/>
      <c r="G314" s="281"/>
      <c r="H314" s="281"/>
      <c r="I314" s="281"/>
    </row>
    <row r="315" spans="2:9" ht="15.75">
      <c r="B315" s="281"/>
      <c r="C315" s="281"/>
      <c r="D315" s="281"/>
      <c r="E315" s="281"/>
      <c r="F315" s="281"/>
      <c r="G315" s="281"/>
      <c r="H315" s="281"/>
      <c r="I315" s="281"/>
    </row>
    <row r="316" spans="2:9" ht="15.75">
      <c r="B316" s="281"/>
      <c r="C316" s="281"/>
      <c r="D316" s="281"/>
      <c r="E316" s="281"/>
      <c r="F316" s="281"/>
      <c r="G316" s="281"/>
      <c r="H316" s="281"/>
      <c r="I316" s="281"/>
    </row>
    <row r="317" spans="2:9" ht="15.75">
      <c r="B317" s="281"/>
      <c r="C317" s="281"/>
      <c r="D317" s="281"/>
      <c r="E317" s="281"/>
      <c r="F317" s="281"/>
      <c r="G317" s="281"/>
      <c r="H317" s="281"/>
      <c r="I317" s="281"/>
    </row>
    <row r="318" spans="2:9" ht="15.75">
      <c r="B318" s="281"/>
      <c r="C318" s="281"/>
      <c r="D318" s="281"/>
      <c r="E318" s="281"/>
      <c r="F318" s="281"/>
      <c r="G318" s="281"/>
      <c r="H318" s="281"/>
      <c r="I318" s="281"/>
    </row>
    <row r="319" spans="2:9" ht="15.75">
      <c r="B319" s="281"/>
      <c r="C319" s="281"/>
      <c r="D319" s="281"/>
      <c r="E319" s="281"/>
      <c r="F319" s="281"/>
      <c r="G319" s="281"/>
      <c r="H319" s="281"/>
      <c r="I319" s="281"/>
    </row>
    <row r="320" spans="2:9" ht="15.75">
      <c r="B320" s="281"/>
      <c r="C320" s="281"/>
      <c r="D320" s="281"/>
      <c r="E320" s="281"/>
      <c r="F320" s="281"/>
      <c r="G320" s="281"/>
      <c r="H320" s="281"/>
      <c r="I320" s="281"/>
    </row>
    <row r="321" spans="2:9" ht="15.75">
      <c r="B321" s="281"/>
      <c r="C321" s="281"/>
      <c r="D321" s="281"/>
      <c r="E321" s="281"/>
      <c r="F321" s="281"/>
      <c r="G321" s="281"/>
      <c r="H321" s="281"/>
      <c r="I321" s="281"/>
    </row>
    <row r="322" spans="2:9" ht="15.75">
      <c r="B322" s="281"/>
      <c r="C322" s="281"/>
      <c r="D322" s="281"/>
      <c r="E322" s="281"/>
      <c r="F322" s="281"/>
      <c r="G322" s="281"/>
      <c r="H322" s="281"/>
      <c r="I322" s="281"/>
    </row>
    <row r="323" spans="2:9" ht="15.75">
      <c r="B323" s="281"/>
      <c r="C323" s="281"/>
      <c r="D323" s="281"/>
      <c r="E323" s="281"/>
      <c r="F323" s="281"/>
      <c r="G323" s="281"/>
      <c r="H323" s="281"/>
      <c r="I323" s="281"/>
    </row>
    <row r="324" spans="2:9" ht="15.75">
      <c r="B324" s="281"/>
      <c r="C324" s="281"/>
      <c r="D324" s="281"/>
      <c r="E324" s="281"/>
      <c r="F324" s="281"/>
      <c r="G324" s="281"/>
      <c r="H324" s="281"/>
      <c r="I324" s="281"/>
    </row>
    <row r="325" spans="2:9" ht="15.75">
      <c r="B325" s="281"/>
      <c r="C325" s="281"/>
      <c r="D325" s="281"/>
      <c r="E325" s="281"/>
      <c r="F325" s="281"/>
      <c r="G325" s="281"/>
      <c r="H325" s="281"/>
      <c r="I325" s="281"/>
    </row>
    <row r="326" spans="2:9" ht="15.75">
      <c r="B326" s="281"/>
      <c r="C326" s="281"/>
      <c r="D326" s="281"/>
      <c r="E326" s="281"/>
      <c r="F326" s="281"/>
      <c r="G326" s="281"/>
      <c r="H326" s="281"/>
      <c r="I326" s="281"/>
    </row>
    <row r="327" spans="2:9" ht="15.75">
      <c r="B327" s="281"/>
      <c r="C327" s="281"/>
      <c r="D327" s="281"/>
      <c r="E327" s="281"/>
      <c r="F327" s="281"/>
      <c r="G327" s="281"/>
      <c r="H327" s="281"/>
      <c r="I327" s="281"/>
    </row>
    <row r="328" spans="2:9" ht="15.75">
      <c r="B328" s="281"/>
      <c r="C328" s="281"/>
      <c r="D328" s="281"/>
      <c r="E328" s="281"/>
      <c r="F328" s="281"/>
      <c r="G328" s="281"/>
      <c r="H328" s="281"/>
      <c r="I328" s="281"/>
    </row>
    <row r="329" spans="2:9" ht="15.75">
      <c r="B329" s="281"/>
      <c r="C329" s="281"/>
      <c r="D329" s="281"/>
      <c r="E329" s="281"/>
      <c r="F329" s="281"/>
      <c r="G329" s="281"/>
      <c r="H329" s="281"/>
      <c r="I329" s="281"/>
    </row>
    <row r="330" spans="2:9" ht="15.75">
      <c r="B330" s="281"/>
      <c r="C330" s="281"/>
      <c r="D330" s="281"/>
      <c r="E330" s="281"/>
      <c r="F330" s="281"/>
      <c r="G330" s="281"/>
      <c r="H330" s="281"/>
      <c r="I330" s="281"/>
    </row>
    <row r="331" spans="2:9" ht="15.75">
      <c r="B331" s="281"/>
      <c r="C331" s="281"/>
      <c r="D331" s="281"/>
      <c r="E331" s="281"/>
      <c r="F331" s="281"/>
      <c r="G331" s="281"/>
      <c r="H331" s="281"/>
      <c r="I331" s="281"/>
    </row>
    <row r="332" spans="2:9" ht="15.75">
      <c r="B332" s="281"/>
      <c r="C332" s="281"/>
      <c r="D332" s="281"/>
      <c r="E332" s="281"/>
      <c r="F332" s="281"/>
      <c r="G332" s="281"/>
      <c r="H332" s="281"/>
      <c r="I332" s="281"/>
    </row>
    <row r="333" spans="2:9" ht="15.75">
      <c r="B333" s="281"/>
      <c r="C333" s="281"/>
      <c r="D333" s="281"/>
      <c r="E333" s="281"/>
      <c r="F333" s="281"/>
      <c r="G333" s="281"/>
      <c r="H333" s="281"/>
      <c r="I333" s="281"/>
    </row>
    <row r="334" spans="2:9" ht="15.75">
      <c r="B334" s="281"/>
      <c r="C334" s="281"/>
      <c r="D334" s="281"/>
      <c r="E334" s="281"/>
      <c r="F334" s="281"/>
      <c r="G334" s="281"/>
      <c r="H334" s="281"/>
      <c r="I334" s="281"/>
    </row>
    <row r="335" spans="2:9" ht="15.75">
      <c r="B335" s="281"/>
      <c r="C335" s="281"/>
      <c r="D335" s="281"/>
      <c r="E335" s="281"/>
      <c r="F335" s="281"/>
      <c r="G335" s="281"/>
      <c r="H335" s="281"/>
      <c r="I335" s="281"/>
    </row>
    <row r="336" spans="2:9" ht="15.75">
      <c r="B336" s="281"/>
      <c r="C336" s="281"/>
      <c r="D336" s="281"/>
      <c r="E336" s="281"/>
      <c r="F336" s="281"/>
      <c r="G336" s="281"/>
      <c r="H336" s="281"/>
      <c r="I336" s="281"/>
    </row>
    <row r="337" spans="2:9" ht="15.75">
      <c r="B337" s="281"/>
      <c r="C337" s="281"/>
      <c r="D337" s="281"/>
      <c r="E337" s="281"/>
      <c r="F337" s="281"/>
      <c r="G337" s="281"/>
      <c r="H337" s="281"/>
      <c r="I337" s="281"/>
    </row>
    <row r="338" spans="2:9" ht="15.75">
      <c r="B338" s="281"/>
      <c r="C338" s="281"/>
      <c r="D338" s="281"/>
      <c r="E338" s="281"/>
      <c r="F338" s="281"/>
      <c r="G338" s="281"/>
      <c r="H338" s="281"/>
      <c r="I338" s="281"/>
    </row>
    <row r="339" spans="2:9" ht="15.75">
      <c r="B339" s="281"/>
      <c r="C339" s="281"/>
      <c r="D339" s="281"/>
      <c r="E339" s="281"/>
      <c r="F339" s="281"/>
      <c r="G339" s="281"/>
      <c r="H339" s="281"/>
      <c r="I339" s="281"/>
    </row>
    <row r="340" spans="2:9" ht="15.75">
      <c r="B340" s="281"/>
      <c r="C340" s="281"/>
      <c r="D340" s="281"/>
      <c r="E340" s="281"/>
      <c r="F340" s="281"/>
      <c r="G340" s="281"/>
      <c r="H340" s="281"/>
      <c r="I340" s="281"/>
    </row>
    <row r="341" spans="2:9" ht="15.75">
      <c r="B341" s="281"/>
      <c r="C341" s="281"/>
      <c r="D341" s="281"/>
      <c r="E341" s="281"/>
      <c r="F341" s="281"/>
      <c r="G341" s="281"/>
      <c r="H341" s="281"/>
      <c r="I341" s="281"/>
    </row>
    <row r="342" spans="2:9" ht="15.75">
      <c r="B342" s="281"/>
      <c r="C342" s="281"/>
      <c r="D342" s="281"/>
      <c r="E342" s="281"/>
      <c r="F342" s="281"/>
      <c r="G342" s="281"/>
      <c r="H342" s="281"/>
      <c r="I342" s="281"/>
    </row>
    <row r="343" spans="2:9" ht="15.75">
      <c r="B343" s="281"/>
      <c r="C343" s="281"/>
      <c r="D343" s="281"/>
      <c r="E343" s="281"/>
      <c r="F343" s="281"/>
      <c r="G343" s="281"/>
      <c r="H343" s="281"/>
      <c r="I343" s="281"/>
    </row>
    <row r="344" spans="2:9" ht="15.75">
      <c r="B344" s="281"/>
      <c r="C344" s="281"/>
      <c r="D344" s="281"/>
      <c r="E344" s="281"/>
      <c r="F344" s="281"/>
      <c r="G344" s="281"/>
      <c r="H344" s="281"/>
      <c r="I344" s="281"/>
    </row>
    <row r="345" spans="2:9" ht="15.75">
      <c r="B345" s="281"/>
      <c r="C345" s="281"/>
      <c r="D345" s="281"/>
      <c r="E345" s="281"/>
      <c r="F345" s="281"/>
      <c r="G345" s="281"/>
      <c r="H345" s="281"/>
      <c r="I345" s="281"/>
    </row>
    <row r="346" spans="2:9" ht="15.75">
      <c r="B346" s="281"/>
      <c r="C346" s="281"/>
      <c r="D346" s="281"/>
      <c r="E346" s="281"/>
      <c r="F346" s="281"/>
      <c r="G346" s="281"/>
      <c r="H346" s="281"/>
      <c r="I346" s="281"/>
    </row>
    <row r="347" spans="2:9" ht="15.75">
      <c r="B347" s="281"/>
      <c r="C347" s="281"/>
      <c r="D347" s="281"/>
      <c r="E347" s="281"/>
      <c r="F347" s="281"/>
      <c r="G347" s="281"/>
      <c r="H347" s="281"/>
      <c r="I347" s="281"/>
    </row>
    <row r="348" spans="2:9" ht="15.75">
      <c r="B348" s="281"/>
      <c r="C348" s="281"/>
      <c r="D348" s="281"/>
      <c r="E348" s="281"/>
      <c r="F348" s="281"/>
      <c r="G348" s="281"/>
      <c r="H348" s="281"/>
      <c r="I348" s="281"/>
    </row>
    <row r="349" spans="2:9" ht="15.75">
      <c r="B349" s="281"/>
      <c r="C349" s="281"/>
      <c r="D349" s="281"/>
      <c r="E349" s="281"/>
      <c r="F349" s="281"/>
      <c r="G349" s="281"/>
      <c r="H349" s="281"/>
      <c r="I349" s="281"/>
    </row>
    <row r="350" spans="2:9" ht="15.75">
      <c r="B350" s="281"/>
      <c r="C350" s="281"/>
      <c r="D350" s="281"/>
      <c r="E350" s="281"/>
      <c r="F350" s="281"/>
      <c r="G350" s="281"/>
      <c r="H350" s="281"/>
      <c r="I350" s="281"/>
    </row>
    <row r="351" spans="2:9" ht="15.75">
      <c r="B351" s="281"/>
      <c r="C351" s="281"/>
      <c r="D351" s="281"/>
      <c r="E351" s="281"/>
      <c r="F351" s="281"/>
      <c r="G351" s="281"/>
      <c r="H351" s="281"/>
      <c r="I351" s="281"/>
    </row>
    <row r="352" spans="2:9" ht="15.75">
      <c r="B352" s="281"/>
      <c r="C352" s="281"/>
      <c r="D352" s="281"/>
      <c r="E352" s="281"/>
      <c r="F352" s="281"/>
      <c r="G352" s="281"/>
      <c r="H352" s="281"/>
      <c r="I352" s="281"/>
    </row>
    <row r="353" spans="2:9" ht="15.75">
      <c r="B353" s="281"/>
      <c r="C353" s="281"/>
      <c r="D353" s="281"/>
      <c r="E353" s="281"/>
      <c r="F353" s="281"/>
      <c r="G353" s="281"/>
      <c r="H353" s="281"/>
      <c r="I353" s="281"/>
    </row>
    <row r="354" spans="2:9" ht="15.75">
      <c r="B354" s="281"/>
      <c r="C354" s="281"/>
      <c r="D354" s="281"/>
      <c r="E354" s="281"/>
      <c r="F354" s="281"/>
      <c r="G354" s="281"/>
      <c r="H354" s="281"/>
      <c r="I354" s="281"/>
    </row>
    <row r="355" spans="2:9" ht="15.75">
      <c r="B355" s="281"/>
      <c r="C355" s="281"/>
      <c r="D355" s="281"/>
      <c r="E355" s="281"/>
      <c r="F355" s="281"/>
      <c r="G355" s="281"/>
      <c r="H355" s="281"/>
      <c r="I355" s="281"/>
    </row>
    <row r="356" spans="2:9" ht="15.75">
      <c r="B356" s="281"/>
      <c r="C356" s="281"/>
      <c r="D356" s="281"/>
      <c r="E356" s="281"/>
      <c r="F356" s="281"/>
      <c r="G356" s="281"/>
      <c r="H356" s="281"/>
      <c r="I356" s="281"/>
    </row>
    <row r="357" spans="2:9" ht="15.75">
      <c r="B357" s="281"/>
      <c r="C357" s="281"/>
      <c r="D357" s="281"/>
      <c r="E357" s="281"/>
      <c r="F357" s="281"/>
      <c r="G357" s="281"/>
      <c r="H357" s="281"/>
      <c r="I357" s="281"/>
    </row>
    <row r="358" spans="2:9" ht="15.75">
      <c r="B358" s="281"/>
      <c r="C358" s="281"/>
      <c r="D358" s="281"/>
      <c r="E358" s="281"/>
      <c r="F358" s="281"/>
      <c r="G358" s="281"/>
      <c r="H358" s="281"/>
      <c r="I358" s="281"/>
    </row>
    <row r="359" spans="2:9" ht="15.75">
      <c r="B359" s="281"/>
      <c r="C359" s="281"/>
      <c r="D359" s="281"/>
      <c r="E359" s="281"/>
      <c r="F359" s="281"/>
      <c r="G359" s="281"/>
      <c r="H359" s="281"/>
      <c r="I359" s="281"/>
    </row>
    <row r="360" spans="2:9" ht="15.75">
      <c r="B360" s="281"/>
      <c r="C360" s="281"/>
      <c r="D360" s="281"/>
      <c r="E360" s="281"/>
      <c r="F360" s="281"/>
      <c r="G360" s="281"/>
      <c r="H360" s="281"/>
      <c r="I360" s="281"/>
    </row>
    <row r="361" spans="2:9" ht="15.75">
      <c r="B361" s="281"/>
      <c r="C361" s="281"/>
      <c r="D361" s="281"/>
      <c r="E361" s="281"/>
      <c r="F361" s="281"/>
      <c r="G361" s="281"/>
      <c r="H361" s="281"/>
      <c r="I361" s="281"/>
    </row>
    <row r="362" spans="2:9" ht="15.75">
      <c r="B362" s="281"/>
      <c r="C362" s="281"/>
      <c r="D362" s="281"/>
      <c r="E362" s="281"/>
      <c r="F362" s="281"/>
      <c r="G362" s="281"/>
      <c r="H362" s="281"/>
      <c r="I362" s="281"/>
    </row>
    <row r="363" spans="2:9" ht="15.75">
      <c r="B363" s="281"/>
      <c r="C363" s="281"/>
      <c r="D363" s="281"/>
      <c r="E363" s="281"/>
      <c r="F363" s="281"/>
      <c r="G363" s="281"/>
      <c r="H363" s="281"/>
      <c r="I363" s="281"/>
    </row>
    <row r="364" spans="2:9" ht="15.75">
      <c r="B364" s="281"/>
      <c r="C364" s="281"/>
      <c r="D364" s="281"/>
      <c r="E364" s="281"/>
      <c r="F364" s="281"/>
      <c r="G364" s="281"/>
      <c r="H364" s="281"/>
      <c r="I364" s="281"/>
    </row>
    <row r="365" spans="2:9" ht="15.75">
      <c r="B365" s="281"/>
      <c r="C365" s="281"/>
      <c r="D365" s="281"/>
      <c r="E365" s="281"/>
      <c r="F365" s="281"/>
      <c r="G365" s="281"/>
      <c r="H365" s="281"/>
      <c r="I365" s="281"/>
    </row>
    <row r="366" spans="2:9" ht="15.75">
      <c r="B366" s="281"/>
      <c r="C366" s="281"/>
      <c r="D366" s="281"/>
      <c r="E366" s="281"/>
      <c r="F366" s="281"/>
      <c r="G366" s="281"/>
      <c r="H366" s="281"/>
      <c r="I366" s="281"/>
    </row>
    <row r="367" spans="2:9" ht="15.75">
      <c r="B367" s="281"/>
      <c r="C367" s="281"/>
      <c r="D367" s="281"/>
      <c r="E367" s="281"/>
      <c r="F367" s="281"/>
      <c r="G367" s="281"/>
      <c r="H367" s="281"/>
      <c r="I367" s="281"/>
    </row>
    <row r="368" spans="2:9" ht="15.75">
      <c r="B368" s="281"/>
      <c r="C368" s="281"/>
      <c r="D368" s="281"/>
      <c r="E368" s="281"/>
      <c r="F368" s="281"/>
      <c r="G368" s="281"/>
      <c r="H368" s="281"/>
      <c r="I368" s="281"/>
    </row>
    <row r="369" spans="2:9" ht="15.75">
      <c r="B369" s="281"/>
      <c r="C369" s="281"/>
      <c r="D369" s="281"/>
      <c r="E369" s="281"/>
      <c r="F369" s="281"/>
      <c r="G369" s="281"/>
      <c r="H369" s="281"/>
      <c r="I369" s="281"/>
    </row>
    <row r="370" spans="2:9" ht="15.75">
      <c r="B370" s="281"/>
      <c r="C370" s="281"/>
      <c r="D370" s="281"/>
      <c r="E370" s="281"/>
      <c r="F370" s="281"/>
      <c r="G370" s="281"/>
      <c r="H370" s="281"/>
      <c r="I370" s="281"/>
    </row>
    <row r="371" spans="2:9" ht="15.75">
      <c r="B371" s="281"/>
      <c r="C371" s="281"/>
      <c r="D371" s="281"/>
      <c r="E371" s="281"/>
      <c r="F371" s="281"/>
      <c r="G371" s="281"/>
      <c r="H371" s="281"/>
      <c r="I371" s="281"/>
    </row>
    <row r="372" spans="2:9" ht="15.75">
      <c r="B372" s="281"/>
      <c r="C372" s="281"/>
      <c r="D372" s="281"/>
      <c r="E372" s="281"/>
      <c r="F372" s="281"/>
      <c r="G372" s="281"/>
      <c r="H372" s="281"/>
      <c r="I372" s="281"/>
    </row>
    <row r="373" spans="2:9" ht="15.75">
      <c r="B373" s="281"/>
      <c r="C373" s="281"/>
      <c r="D373" s="281"/>
      <c r="E373" s="281"/>
      <c r="F373" s="281"/>
      <c r="G373" s="281"/>
      <c r="H373" s="281"/>
      <c r="I373" s="281"/>
    </row>
    <row r="374" spans="2:9" ht="15.75">
      <c r="B374" s="281"/>
      <c r="C374" s="281"/>
      <c r="D374" s="281"/>
      <c r="E374" s="281"/>
      <c r="F374" s="281"/>
      <c r="G374" s="281"/>
      <c r="H374" s="281"/>
      <c r="I374" s="281"/>
    </row>
    <row r="375" spans="2:9" ht="15.75">
      <c r="B375" s="281"/>
      <c r="C375" s="281"/>
      <c r="D375" s="281"/>
      <c r="E375" s="281"/>
      <c r="F375" s="281"/>
      <c r="G375" s="281"/>
      <c r="H375" s="281"/>
      <c r="I375" s="281"/>
    </row>
    <row r="376" spans="2:9" ht="15.75">
      <c r="B376" s="281"/>
      <c r="C376" s="281"/>
      <c r="D376" s="281"/>
      <c r="E376" s="281"/>
      <c r="F376" s="281"/>
      <c r="G376" s="281"/>
      <c r="H376" s="281"/>
      <c r="I376" s="281"/>
    </row>
    <row r="377" spans="2:9" ht="15.75">
      <c r="B377" s="281"/>
      <c r="C377" s="281"/>
      <c r="D377" s="281"/>
      <c r="E377" s="281"/>
      <c r="F377" s="281"/>
      <c r="G377" s="281"/>
      <c r="H377" s="281"/>
      <c r="I377" s="281"/>
    </row>
    <row r="378" spans="2:9" ht="15.75">
      <c r="B378" s="281"/>
      <c r="C378" s="281"/>
      <c r="D378" s="281"/>
      <c r="E378" s="281"/>
      <c r="F378" s="281"/>
      <c r="G378" s="281"/>
      <c r="H378" s="281"/>
      <c r="I378" s="281"/>
    </row>
    <row r="379" spans="2:9" ht="15.75">
      <c r="B379" s="281"/>
      <c r="C379" s="281"/>
      <c r="D379" s="281"/>
      <c r="E379" s="281"/>
      <c r="F379" s="281"/>
      <c r="G379" s="281"/>
      <c r="H379" s="281"/>
      <c r="I379" s="281"/>
    </row>
    <row r="380" spans="2:9" ht="15.75">
      <c r="B380" s="281"/>
      <c r="C380" s="281"/>
      <c r="D380" s="281"/>
      <c r="E380" s="281"/>
      <c r="F380" s="281"/>
      <c r="G380" s="281"/>
      <c r="H380" s="281"/>
      <c r="I380" s="281"/>
    </row>
    <row r="381" spans="2:9" ht="15.75">
      <c r="B381" s="281"/>
      <c r="C381" s="281"/>
      <c r="D381" s="281"/>
      <c r="E381" s="281"/>
      <c r="F381" s="281"/>
      <c r="G381" s="281"/>
      <c r="H381" s="281"/>
      <c r="I381" s="281"/>
    </row>
    <row r="382" spans="2:9" ht="15.75">
      <c r="B382" s="281"/>
      <c r="C382" s="281"/>
      <c r="D382" s="281"/>
      <c r="E382" s="281"/>
      <c r="F382" s="281"/>
      <c r="G382" s="281"/>
      <c r="H382" s="281"/>
      <c r="I382" s="281"/>
    </row>
    <row r="383" spans="2:9" ht="15.75">
      <c r="B383" s="281"/>
      <c r="C383" s="281"/>
      <c r="D383" s="281"/>
      <c r="E383" s="281"/>
      <c r="F383" s="281"/>
      <c r="G383" s="281"/>
      <c r="H383" s="281"/>
      <c r="I383" s="281"/>
    </row>
    <row r="384" spans="2:9" ht="15.75">
      <c r="B384" s="281"/>
      <c r="C384" s="281"/>
      <c r="D384" s="281"/>
      <c r="E384" s="281"/>
      <c r="F384" s="281"/>
      <c r="G384" s="281"/>
      <c r="H384" s="281"/>
      <c r="I384" s="281"/>
    </row>
    <row r="385" spans="2:9" ht="15.75">
      <c r="B385" s="281"/>
      <c r="C385" s="281"/>
      <c r="D385" s="281"/>
      <c r="E385" s="281"/>
      <c r="F385" s="281"/>
      <c r="G385" s="281"/>
      <c r="H385" s="281"/>
      <c r="I385" s="281"/>
    </row>
    <row r="386" spans="2:9" ht="15.75">
      <c r="B386" s="281"/>
      <c r="C386" s="281"/>
      <c r="D386" s="281"/>
      <c r="E386" s="281"/>
      <c r="F386" s="281"/>
      <c r="G386" s="281"/>
      <c r="H386" s="281"/>
      <c r="I386" s="281"/>
    </row>
    <row r="387" spans="2:9" ht="15.75">
      <c r="B387" s="281"/>
      <c r="C387" s="281"/>
      <c r="D387" s="281"/>
      <c r="E387" s="281"/>
      <c r="F387" s="281"/>
      <c r="G387" s="281"/>
      <c r="H387" s="281"/>
      <c r="I387" s="281"/>
    </row>
    <row r="388" spans="2:9" ht="15.75">
      <c r="B388" s="281"/>
      <c r="C388" s="281"/>
      <c r="D388" s="281"/>
      <c r="E388" s="281"/>
      <c r="F388" s="281"/>
      <c r="G388" s="281"/>
      <c r="H388" s="281"/>
      <c r="I388" s="281"/>
    </row>
    <row r="389" spans="2:9" ht="15.75">
      <c r="B389" s="281"/>
      <c r="C389" s="281"/>
      <c r="D389" s="281"/>
      <c r="E389" s="281"/>
      <c r="F389" s="281"/>
      <c r="G389" s="281"/>
      <c r="H389" s="281"/>
      <c r="I389" s="281"/>
    </row>
    <row r="390" spans="2:9" ht="15.75">
      <c r="B390" s="281"/>
      <c r="C390" s="281"/>
      <c r="D390" s="281"/>
      <c r="E390" s="281"/>
      <c r="F390" s="281"/>
      <c r="G390" s="281"/>
      <c r="H390" s="281"/>
      <c r="I390" s="281"/>
    </row>
    <row r="391" spans="2:9" ht="15.75">
      <c r="B391" s="281"/>
      <c r="C391" s="281"/>
      <c r="D391" s="281"/>
      <c r="E391" s="281"/>
      <c r="F391" s="281"/>
      <c r="G391" s="281"/>
      <c r="H391" s="281"/>
      <c r="I391" s="281"/>
    </row>
    <row r="392" spans="2:9" ht="15.75">
      <c r="B392" s="281"/>
      <c r="C392" s="281"/>
      <c r="D392" s="281"/>
      <c r="E392" s="281"/>
      <c r="F392" s="281"/>
      <c r="G392" s="281"/>
      <c r="H392" s="281"/>
      <c r="I392" s="281"/>
    </row>
    <row r="393" spans="2:9" ht="15.75">
      <c r="B393" s="281"/>
      <c r="C393" s="281"/>
      <c r="D393" s="281"/>
      <c r="E393" s="281"/>
      <c r="F393" s="281"/>
      <c r="G393" s="281"/>
      <c r="H393" s="281"/>
      <c r="I393" s="281"/>
    </row>
    <row r="394" spans="2:9" ht="15.75">
      <c r="B394" s="281"/>
      <c r="C394" s="281"/>
      <c r="D394" s="281"/>
      <c r="E394" s="281"/>
      <c r="F394" s="281"/>
      <c r="G394" s="281"/>
      <c r="H394" s="281"/>
      <c r="I394" s="281"/>
    </row>
    <row r="395" spans="2:9" ht="15.75">
      <c r="B395" s="281"/>
      <c r="C395" s="281"/>
      <c r="D395" s="281"/>
      <c r="E395" s="281"/>
      <c r="F395" s="281"/>
      <c r="G395" s="281"/>
      <c r="H395" s="281"/>
      <c r="I395" s="281"/>
    </row>
    <row r="396" spans="2:9" ht="15.75">
      <c r="B396" s="281"/>
      <c r="C396" s="281"/>
      <c r="D396" s="281"/>
      <c r="E396" s="281"/>
      <c r="F396" s="281"/>
      <c r="G396" s="281"/>
      <c r="H396" s="281"/>
      <c r="I396" s="281"/>
    </row>
    <row r="397" spans="2:9" ht="15.75">
      <c r="B397" s="281"/>
      <c r="C397" s="281"/>
      <c r="D397" s="281"/>
      <c r="E397" s="281"/>
      <c r="F397" s="281"/>
      <c r="G397" s="281"/>
      <c r="H397" s="281"/>
      <c r="I397" s="281"/>
    </row>
    <row r="398" spans="2:9" ht="15.75">
      <c r="B398" s="281"/>
      <c r="C398" s="281"/>
      <c r="D398" s="281"/>
      <c r="E398" s="281"/>
      <c r="F398" s="281"/>
      <c r="G398" s="281"/>
      <c r="H398" s="281"/>
      <c r="I398" s="281"/>
    </row>
    <row r="399" spans="2:9" ht="15.75">
      <c r="B399" s="281"/>
      <c r="C399" s="281"/>
      <c r="D399" s="281"/>
      <c r="E399" s="281"/>
      <c r="F399" s="281"/>
      <c r="G399" s="281"/>
      <c r="H399" s="281"/>
      <c r="I399" s="281"/>
    </row>
    <row r="400" spans="2:9" ht="15.75">
      <c r="B400" s="281"/>
      <c r="C400" s="281"/>
      <c r="D400" s="281"/>
      <c r="E400" s="281"/>
      <c r="F400" s="281"/>
      <c r="G400" s="281"/>
      <c r="H400" s="281"/>
      <c r="I400" s="281"/>
    </row>
    <row r="401" spans="2:9" ht="15.75">
      <c r="B401" s="281"/>
      <c r="C401" s="281"/>
      <c r="D401" s="281"/>
      <c r="E401" s="281"/>
      <c r="F401" s="281"/>
      <c r="G401" s="281"/>
      <c r="H401" s="281"/>
      <c r="I401" s="281"/>
    </row>
    <row r="402" spans="2:9" ht="15.75">
      <c r="B402" s="281"/>
      <c r="C402" s="281"/>
      <c r="D402" s="281"/>
      <c r="E402" s="281"/>
      <c r="F402" s="281"/>
      <c r="G402" s="281"/>
      <c r="H402" s="281"/>
      <c r="I402" s="281"/>
    </row>
    <row r="403" spans="2:9" ht="15.75">
      <c r="B403" s="281"/>
      <c r="C403" s="281"/>
      <c r="D403" s="281"/>
      <c r="E403" s="281"/>
      <c r="F403" s="281"/>
      <c r="G403" s="281"/>
      <c r="H403" s="281"/>
      <c r="I403" s="281"/>
    </row>
    <row r="404" spans="2:9" ht="15.75">
      <c r="B404" s="281"/>
      <c r="C404" s="281"/>
      <c r="D404" s="281"/>
      <c r="E404" s="281"/>
      <c r="F404" s="281"/>
      <c r="G404" s="281"/>
      <c r="H404" s="281"/>
      <c r="I404" s="281"/>
    </row>
    <row r="405" spans="2:9" ht="15.75">
      <c r="B405" s="281"/>
      <c r="C405" s="281"/>
      <c r="D405" s="281"/>
      <c r="E405" s="281"/>
      <c r="F405" s="281"/>
      <c r="G405" s="281"/>
      <c r="H405" s="281"/>
      <c r="I405" s="281"/>
    </row>
    <row r="406" spans="2:9" ht="15.75">
      <c r="B406" s="281"/>
      <c r="C406" s="281"/>
      <c r="D406" s="281"/>
      <c r="E406" s="281"/>
      <c r="F406" s="281"/>
      <c r="G406" s="281"/>
      <c r="H406" s="281"/>
      <c r="I406" s="281"/>
    </row>
    <row r="407" spans="2:9" ht="15.75">
      <c r="B407" s="281"/>
      <c r="C407" s="281"/>
      <c r="D407" s="281"/>
      <c r="E407" s="281"/>
      <c r="F407" s="281"/>
      <c r="G407" s="281"/>
      <c r="H407" s="281"/>
      <c r="I407" s="281"/>
    </row>
    <row r="408" spans="2:9" ht="15.75">
      <c r="B408" s="281"/>
      <c r="C408" s="281"/>
      <c r="D408" s="281"/>
      <c r="E408" s="281"/>
      <c r="F408" s="281"/>
      <c r="G408" s="281"/>
      <c r="H408" s="281"/>
      <c r="I408" s="281"/>
    </row>
    <row r="409" spans="2:9" ht="15.75">
      <c r="B409" s="281"/>
      <c r="C409" s="281"/>
      <c r="D409" s="281"/>
      <c r="E409" s="281"/>
      <c r="F409" s="281"/>
      <c r="G409" s="281"/>
      <c r="H409" s="281"/>
      <c r="I409" s="281"/>
    </row>
    <row r="410" spans="2:9" ht="15.75">
      <c r="B410" s="281"/>
      <c r="C410" s="281"/>
      <c r="D410" s="281"/>
      <c r="E410" s="281"/>
      <c r="F410" s="281"/>
      <c r="G410" s="281"/>
      <c r="H410" s="281"/>
      <c r="I410" s="281"/>
    </row>
    <row r="411" spans="2:9" ht="15.75">
      <c r="B411" s="281"/>
      <c r="C411" s="281"/>
      <c r="D411" s="281"/>
      <c r="E411" s="281"/>
      <c r="F411" s="281"/>
      <c r="G411" s="281"/>
      <c r="H411" s="281"/>
      <c r="I411" s="281"/>
    </row>
    <row r="412" spans="2:9" ht="15.75">
      <c r="B412" s="281"/>
      <c r="C412" s="281"/>
      <c r="D412" s="281"/>
      <c r="E412" s="281"/>
      <c r="F412" s="281"/>
      <c r="G412" s="281"/>
      <c r="H412" s="281"/>
      <c r="I412" s="281"/>
    </row>
    <row r="413" spans="2:9" ht="15.75">
      <c r="B413" s="281"/>
      <c r="C413" s="281"/>
      <c r="D413" s="281"/>
      <c r="E413" s="281"/>
      <c r="F413" s="281"/>
      <c r="G413" s="281"/>
      <c r="H413" s="281"/>
      <c r="I413" s="281"/>
    </row>
    <row r="414" spans="2:9" ht="15.75">
      <c r="B414" s="281"/>
      <c r="C414" s="281"/>
      <c r="D414" s="281"/>
      <c r="E414" s="281"/>
      <c r="F414" s="281"/>
      <c r="G414" s="281"/>
      <c r="H414" s="281"/>
      <c r="I414" s="281"/>
    </row>
    <row r="415" spans="2:9" ht="15.75">
      <c r="B415" s="281"/>
      <c r="C415" s="281"/>
      <c r="D415" s="281"/>
      <c r="E415" s="281"/>
      <c r="F415" s="281"/>
      <c r="G415" s="281"/>
      <c r="H415" s="281"/>
      <c r="I415" s="281"/>
    </row>
    <row r="416" spans="2:9" ht="15.75">
      <c r="B416" s="281"/>
      <c r="C416" s="281"/>
      <c r="D416" s="281"/>
      <c r="E416" s="281"/>
      <c r="F416" s="281"/>
      <c r="G416" s="281"/>
      <c r="H416" s="281"/>
      <c r="I416" s="281"/>
    </row>
    <row r="417" spans="2:9" ht="15.75">
      <c r="B417" s="281"/>
      <c r="C417" s="281"/>
      <c r="D417" s="281"/>
      <c r="E417" s="281"/>
      <c r="F417" s="281"/>
      <c r="G417" s="281"/>
      <c r="H417" s="281"/>
      <c r="I417" s="281"/>
    </row>
    <row r="418" spans="2:9" ht="15.75">
      <c r="B418" s="281"/>
      <c r="C418" s="281"/>
      <c r="D418" s="281"/>
      <c r="E418" s="281"/>
      <c r="F418" s="281"/>
      <c r="G418" s="281"/>
      <c r="H418" s="281"/>
      <c r="I418" s="281"/>
    </row>
    <row r="419" spans="2:9" ht="15.75">
      <c r="B419" s="281"/>
      <c r="C419" s="281"/>
      <c r="D419" s="281"/>
      <c r="E419" s="281"/>
      <c r="F419" s="281"/>
      <c r="G419" s="281"/>
      <c r="H419" s="281"/>
      <c r="I419" s="281"/>
    </row>
    <row r="420" spans="2:9" ht="15.75">
      <c r="B420" s="281"/>
      <c r="C420" s="281"/>
      <c r="D420" s="281"/>
      <c r="E420" s="281"/>
      <c r="F420" s="281"/>
      <c r="G420" s="281"/>
      <c r="H420" s="281"/>
      <c r="I420" s="281"/>
    </row>
    <row r="421" spans="2:9" ht="15.75">
      <c r="B421" s="281"/>
      <c r="C421" s="281"/>
      <c r="D421" s="281"/>
      <c r="E421" s="281"/>
      <c r="F421" s="281"/>
      <c r="G421" s="281"/>
      <c r="H421" s="281"/>
      <c r="I421" s="281"/>
    </row>
    <row r="422" spans="2:9" ht="15.75">
      <c r="B422" s="281"/>
      <c r="C422" s="281"/>
      <c r="D422" s="281"/>
      <c r="E422" s="281"/>
      <c r="F422" s="281"/>
      <c r="G422" s="281"/>
      <c r="H422" s="281"/>
      <c r="I422" s="281"/>
    </row>
    <row r="423" spans="2:9" ht="15.75">
      <c r="B423" s="281"/>
      <c r="C423" s="281"/>
      <c r="D423" s="281"/>
      <c r="E423" s="281"/>
      <c r="F423" s="281"/>
      <c r="G423" s="281"/>
      <c r="H423" s="281"/>
      <c r="I423" s="281"/>
    </row>
    <row r="424" spans="2:9" ht="15.75">
      <c r="B424" s="281"/>
      <c r="C424" s="281"/>
      <c r="D424" s="281"/>
      <c r="E424" s="281"/>
      <c r="F424" s="281"/>
      <c r="G424" s="281"/>
      <c r="H424" s="281"/>
      <c r="I424" s="281"/>
    </row>
    <row r="425" spans="2:9" ht="15.75">
      <c r="B425" s="281"/>
      <c r="C425" s="281"/>
      <c r="D425" s="281"/>
      <c r="E425" s="281"/>
      <c r="F425" s="281"/>
      <c r="G425" s="281"/>
      <c r="H425" s="281"/>
      <c r="I425" s="281"/>
    </row>
    <row r="426" spans="2:9" ht="15.75">
      <c r="B426" s="281"/>
      <c r="C426" s="281"/>
      <c r="D426" s="281"/>
      <c r="E426" s="281"/>
      <c r="F426" s="281"/>
      <c r="G426" s="281"/>
      <c r="H426" s="281"/>
      <c r="I426" s="281"/>
    </row>
    <row r="427" spans="2:9" ht="15.75">
      <c r="B427" s="281"/>
      <c r="C427" s="281"/>
      <c r="D427" s="281"/>
      <c r="E427" s="281"/>
      <c r="F427" s="281"/>
      <c r="G427" s="281"/>
      <c r="H427" s="281"/>
      <c r="I427" s="281"/>
    </row>
    <row r="428" spans="2:9" ht="15.75">
      <c r="B428" s="281"/>
      <c r="C428" s="281"/>
      <c r="D428" s="281"/>
      <c r="E428" s="281"/>
      <c r="F428" s="281"/>
      <c r="G428" s="281"/>
      <c r="H428" s="281"/>
      <c r="I428" s="281"/>
    </row>
    <row r="429" spans="2:9" ht="15.75">
      <c r="B429" s="281"/>
      <c r="C429" s="281"/>
      <c r="D429" s="281"/>
      <c r="E429" s="281"/>
      <c r="F429" s="281"/>
      <c r="G429" s="281"/>
      <c r="H429" s="281"/>
      <c r="I429" s="281"/>
    </row>
    <row r="430" spans="2:9" ht="15.75">
      <c r="B430" s="281"/>
      <c r="C430" s="281"/>
      <c r="D430" s="281"/>
      <c r="E430" s="281"/>
      <c r="F430" s="281"/>
      <c r="G430" s="281"/>
      <c r="H430" s="281"/>
      <c r="I430" s="281"/>
    </row>
    <row r="431" spans="2:9" ht="15.75">
      <c r="B431" s="281"/>
      <c r="C431" s="281"/>
      <c r="D431" s="281"/>
      <c r="E431" s="281"/>
      <c r="F431" s="281"/>
      <c r="G431" s="281"/>
      <c r="H431" s="281"/>
      <c r="I431" s="281"/>
    </row>
    <row r="432" spans="2:9" ht="15.75">
      <c r="B432" s="281"/>
      <c r="C432" s="281"/>
      <c r="D432" s="281"/>
      <c r="E432" s="281"/>
      <c r="F432" s="281"/>
      <c r="G432" s="281"/>
      <c r="H432" s="281"/>
      <c r="I432" s="281"/>
    </row>
    <row r="433" spans="2:9" ht="15.75">
      <c r="B433" s="281"/>
      <c r="C433" s="281"/>
      <c r="D433" s="281"/>
      <c r="E433" s="281"/>
      <c r="F433" s="281"/>
      <c r="G433" s="281"/>
      <c r="H433" s="281"/>
      <c r="I433" s="281"/>
    </row>
    <row r="434" spans="2:9" ht="15.75">
      <c r="B434" s="281"/>
      <c r="C434" s="281"/>
      <c r="D434" s="281"/>
      <c r="E434" s="281"/>
      <c r="F434" s="281"/>
      <c r="G434" s="281"/>
      <c r="H434" s="281"/>
      <c r="I434" s="281"/>
    </row>
    <row r="435" spans="2:9" ht="15.75">
      <c r="B435" s="281"/>
      <c r="C435" s="281"/>
      <c r="D435" s="281"/>
      <c r="E435" s="281"/>
      <c r="F435" s="281"/>
      <c r="G435" s="281"/>
      <c r="H435" s="281"/>
      <c r="I435" s="281"/>
    </row>
    <row r="436" spans="2:9" ht="15.75">
      <c r="B436" s="281"/>
      <c r="C436" s="281"/>
      <c r="D436" s="281"/>
      <c r="E436" s="281"/>
      <c r="F436" s="281"/>
      <c r="G436" s="281"/>
      <c r="H436" s="281"/>
      <c r="I436" s="281"/>
    </row>
    <row r="437" spans="2:9" ht="15.75">
      <c r="B437" s="281"/>
      <c r="C437" s="281"/>
      <c r="D437" s="281"/>
      <c r="E437" s="281"/>
      <c r="F437" s="281"/>
      <c r="G437" s="281"/>
      <c r="H437" s="281"/>
      <c r="I437" s="281"/>
    </row>
    <row r="438" spans="2:9" ht="15.75">
      <c r="B438" s="281"/>
      <c r="C438" s="281"/>
      <c r="D438" s="281"/>
      <c r="E438" s="281"/>
      <c r="F438" s="281"/>
      <c r="G438" s="281"/>
      <c r="H438" s="281"/>
      <c r="I438" s="281"/>
    </row>
    <row r="439" spans="2:9" ht="15.75">
      <c r="B439" s="281"/>
      <c r="C439" s="281"/>
      <c r="D439" s="281"/>
      <c r="E439" s="281"/>
      <c r="F439" s="281"/>
      <c r="G439" s="281"/>
      <c r="H439" s="281"/>
      <c r="I439" s="281"/>
    </row>
    <row r="440" spans="2:9" ht="15.75">
      <c r="B440" s="281"/>
      <c r="C440" s="281"/>
      <c r="D440" s="281"/>
      <c r="E440" s="281"/>
      <c r="F440" s="281"/>
      <c r="G440" s="281"/>
      <c r="H440" s="281"/>
      <c r="I440" s="281"/>
    </row>
    <row r="441" spans="2:9" ht="15.75">
      <c r="B441" s="281"/>
      <c r="C441" s="281"/>
      <c r="D441" s="281"/>
      <c r="E441" s="281"/>
      <c r="F441" s="281"/>
      <c r="G441" s="281"/>
      <c r="H441" s="281"/>
      <c r="I441" s="281"/>
    </row>
    <row r="442" spans="2:9" ht="15.75">
      <c r="B442" s="281"/>
      <c r="C442" s="281"/>
      <c r="D442" s="281"/>
      <c r="E442" s="281"/>
      <c r="F442" s="281"/>
      <c r="G442" s="281"/>
      <c r="H442" s="281"/>
      <c r="I442" s="281"/>
    </row>
    <row r="443" spans="2:9" ht="15.75">
      <c r="B443" s="281"/>
      <c r="C443" s="281"/>
      <c r="D443" s="281"/>
      <c r="E443" s="281"/>
      <c r="F443" s="281"/>
      <c r="G443" s="281"/>
      <c r="H443" s="281"/>
      <c r="I443" s="281"/>
    </row>
    <row r="444" spans="2:9" ht="15.75">
      <c r="B444" s="281"/>
      <c r="C444" s="281"/>
      <c r="D444" s="281"/>
      <c r="E444" s="281"/>
      <c r="F444" s="281"/>
      <c r="G444" s="281"/>
      <c r="H444" s="281"/>
      <c r="I444" s="281"/>
    </row>
    <row r="445" spans="2:9" ht="15.75">
      <c r="B445" s="281"/>
      <c r="C445" s="281"/>
      <c r="D445" s="281"/>
      <c r="E445" s="281"/>
      <c r="F445" s="281"/>
      <c r="G445" s="281"/>
      <c r="H445" s="281"/>
      <c r="I445" s="281"/>
    </row>
    <row r="446" spans="2:9" ht="15.75">
      <c r="B446" s="281"/>
      <c r="C446" s="281"/>
      <c r="D446" s="281"/>
      <c r="E446" s="281"/>
      <c r="F446" s="281"/>
      <c r="G446" s="281"/>
      <c r="H446" s="281"/>
      <c r="I446" s="281"/>
    </row>
    <row r="447" spans="2:9" ht="15.75">
      <c r="B447" s="281"/>
      <c r="C447" s="281"/>
      <c r="D447" s="281"/>
      <c r="E447" s="281"/>
      <c r="F447" s="281"/>
      <c r="G447" s="281"/>
      <c r="H447" s="281"/>
      <c r="I447" s="281"/>
    </row>
    <row r="448" spans="2:9" ht="15.75">
      <c r="B448" s="281"/>
      <c r="C448" s="281"/>
      <c r="D448" s="281"/>
      <c r="E448" s="281"/>
      <c r="F448" s="281"/>
      <c r="G448" s="281"/>
      <c r="H448" s="281"/>
      <c r="I448" s="281"/>
    </row>
    <row r="449" spans="2:9" ht="15.75">
      <c r="B449" s="281"/>
      <c r="C449" s="281"/>
      <c r="D449" s="281"/>
      <c r="E449" s="281"/>
      <c r="F449" s="281"/>
      <c r="G449" s="281"/>
      <c r="H449" s="281"/>
      <c r="I449" s="281"/>
    </row>
    <row r="450" spans="2:9" ht="15.75">
      <c r="B450" s="281"/>
      <c r="C450" s="281"/>
      <c r="D450" s="281"/>
      <c r="E450" s="281"/>
      <c r="F450" s="281"/>
      <c r="G450" s="281"/>
      <c r="H450" s="281"/>
      <c r="I450" s="281"/>
    </row>
    <row r="451" spans="2:9" ht="15.75">
      <c r="B451" s="281"/>
      <c r="C451" s="281"/>
      <c r="D451" s="281"/>
      <c r="E451" s="281"/>
      <c r="F451" s="281"/>
      <c r="G451" s="281"/>
      <c r="H451" s="281"/>
      <c r="I451" s="281"/>
    </row>
    <row r="452" spans="2:9" ht="15.75">
      <c r="B452" s="281"/>
      <c r="C452" s="281"/>
      <c r="D452" s="281"/>
      <c r="E452" s="281"/>
      <c r="F452" s="281"/>
      <c r="G452" s="281"/>
      <c r="H452" s="281"/>
      <c r="I452" s="281"/>
    </row>
    <row r="453" spans="2:9" ht="15.75">
      <c r="B453" s="281"/>
      <c r="C453" s="281"/>
      <c r="D453" s="281"/>
      <c r="E453" s="281"/>
      <c r="F453" s="281"/>
      <c r="G453" s="281"/>
      <c r="H453" s="281"/>
      <c r="I453" s="281"/>
    </row>
    <row r="454" spans="2:9" ht="15.75">
      <c r="B454" s="281"/>
      <c r="C454" s="281"/>
      <c r="D454" s="281"/>
      <c r="E454" s="281"/>
      <c r="F454" s="281"/>
      <c r="G454" s="281"/>
      <c r="H454" s="281"/>
      <c r="I454" s="281"/>
    </row>
    <row r="455" spans="2:9" ht="15.75">
      <c r="B455" s="281"/>
      <c r="C455" s="281"/>
      <c r="D455" s="281"/>
      <c r="E455" s="281"/>
      <c r="F455" s="281"/>
      <c r="G455" s="281"/>
      <c r="H455" s="281"/>
      <c r="I455" s="281"/>
    </row>
    <row r="456" spans="2:9" ht="15.75">
      <c r="B456" s="281"/>
      <c r="C456" s="281"/>
      <c r="D456" s="281"/>
      <c r="E456" s="281"/>
      <c r="F456" s="281"/>
      <c r="G456" s="281"/>
      <c r="H456" s="281"/>
      <c r="I456" s="281"/>
    </row>
    <row r="457" spans="2:9" ht="15.75">
      <c r="B457" s="281"/>
      <c r="C457" s="281"/>
      <c r="D457" s="281"/>
      <c r="E457" s="281"/>
      <c r="F457" s="281"/>
      <c r="G457" s="281"/>
      <c r="H457" s="281"/>
      <c r="I457" s="281"/>
    </row>
    <row r="458" spans="2:9" ht="15.75">
      <c r="B458" s="281"/>
      <c r="C458" s="281"/>
      <c r="D458" s="281"/>
      <c r="E458" s="281"/>
      <c r="F458" s="281"/>
      <c r="G458" s="281"/>
      <c r="H458" s="281"/>
      <c r="I458" s="281"/>
    </row>
    <row r="459" spans="2:9" ht="15.75">
      <c r="B459" s="281"/>
      <c r="C459" s="281"/>
      <c r="D459" s="281"/>
      <c r="E459" s="281"/>
      <c r="F459" s="281"/>
      <c r="G459" s="281"/>
      <c r="H459" s="281"/>
      <c r="I459" s="281"/>
    </row>
    <row r="460" spans="2:9" ht="15.75">
      <c r="B460" s="281"/>
      <c r="C460" s="281"/>
      <c r="D460" s="281"/>
      <c r="E460" s="281"/>
      <c r="F460" s="281"/>
      <c r="G460" s="281"/>
      <c r="H460" s="281"/>
      <c r="I460" s="281"/>
    </row>
    <row r="461" spans="2:9" ht="15.75">
      <c r="B461" s="281"/>
      <c r="C461" s="281"/>
      <c r="D461" s="281"/>
      <c r="E461" s="281"/>
      <c r="F461" s="281"/>
      <c r="G461" s="281"/>
      <c r="H461" s="281"/>
      <c r="I461" s="281"/>
    </row>
    <row r="462" spans="2:9" ht="15.75">
      <c r="B462" s="281"/>
      <c r="C462" s="281"/>
      <c r="D462" s="281"/>
      <c r="E462" s="281"/>
      <c r="F462" s="281"/>
      <c r="G462" s="281"/>
      <c r="H462" s="281"/>
      <c r="I462" s="281"/>
    </row>
    <row r="463" spans="2:9" ht="15.75">
      <c r="B463" s="281"/>
      <c r="C463" s="281"/>
      <c r="D463" s="281"/>
      <c r="E463" s="281"/>
      <c r="F463" s="281"/>
      <c r="G463" s="281"/>
      <c r="H463" s="281"/>
      <c r="I463" s="281"/>
    </row>
    <row r="464" spans="2:9" ht="15.75">
      <c r="B464" s="281"/>
      <c r="C464" s="281"/>
      <c r="D464" s="281"/>
      <c r="E464" s="281"/>
      <c r="F464" s="281"/>
      <c r="G464" s="281"/>
      <c r="H464" s="281"/>
      <c r="I464" s="281"/>
    </row>
    <row r="465" spans="2:9" ht="15.75">
      <c r="B465" s="281"/>
      <c r="C465" s="281"/>
      <c r="D465" s="281"/>
      <c r="E465" s="281"/>
      <c r="F465" s="281"/>
      <c r="G465" s="281"/>
      <c r="H465" s="281"/>
      <c r="I465" s="281"/>
    </row>
    <row r="466" spans="2:9" ht="15.75">
      <c r="B466" s="281"/>
      <c r="C466" s="281"/>
      <c r="D466" s="281"/>
      <c r="E466" s="281"/>
      <c r="F466" s="281"/>
      <c r="G466" s="281"/>
      <c r="H466" s="281"/>
      <c r="I466" s="281"/>
    </row>
    <row r="467" spans="2:9" ht="15.75">
      <c r="B467" s="281"/>
      <c r="C467" s="281"/>
      <c r="D467" s="281"/>
      <c r="E467" s="281"/>
      <c r="F467" s="281"/>
      <c r="G467" s="281"/>
      <c r="H467" s="281"/>
      <c r="I467" s="281"/>
    </row>
    <row r="468" spans="2:9" ht="15.75">
      <c r="B468" s="281"/>
      <c r="C468" s="281"/>
      <c r="D468" s="281"/>
      <c r="E468" s="281"/>
      <c r="F468" s="281"/>
      <c r="G468" s="281"/>
      <c r="H468" s="281"/>
      <c r="I468" s="281"/>
    </row>
    <row r="469" spans="2:9" ht="15.75">
      <c r="B469" s="281"/>
      <c r="C469" s="281"/>
      <c r="D469" s="281"/>
      <c r="E469" s="281"/>
      <c r="F469" s="281"/>
      <c r="G469" s="281"/>
      <c r="H469" s="281"/>
      <c r="I469" s="281"/>
    </row>
    <row r="470" spans="2:9" ht="15.75">
      <c r="B470" s="281"/>
      <c r="C470" s="281"/>
      <c r="D470" s="281"/>
      <c r="E470" s="281"/>
      <c r="F470" s="281"/>
      <c r="G470" s="281"/>
      <c r="H470" s="281"/>
      <c r="I470" s="281"/>
    </row>
    <row r="471" spans="2:9" ht="15.75">
      <c r="B471" s="281"/>
      <c r="C471" s="281"/>
      <c r="D471" s="281"/>
      <c r="E471" s="281"/>
      <c r="F471" s="281"/>
      <c r="G471" s="281"/>
      <c r="H471" s="281"/>
      <c r="I471" s="281"/>
    </row>
    <row r="472" spans="2:9" ht="15.75">
      <c r="B472" s="281"/>
      <c r="C472" s="281"/>
      <c r="D472" s="281"/>
      <c r="E472" s="281"/>
      <c r="F472" s="281"/>
      <c r="G472" s="281"/>
      <c r="H472" s="281"/>
      <c r="I472" s="281"/>
    </row>
    <row r="473" spans="2:9" ht="15.75">
      <c r="B473" s="281"/>
      <c r="C473" s="281"/>
      <c r="D473" s="281"/>
      <c r="E473" s="281"/>
      <c r="F473" s="281"/>
      <c r="G473" s="281"/>
      <c r="H473" s="281"/>
      <c r="I473" s="281"/>
    </row>
    <row r="474" spans="2:9" ht="15.75">
      <c r="B474" s="281"/>
      <c r="C474" s="281"/>
      <c r="D474" s="281"/>
      <c r="E474" s="281"/>
      <c r="F474" s="281"/>
      <c r="G474" s="281"/>
      <c r="H474" s="281"/>
      <c r="I474" s="281"/>
    </row>
    <row r="475" spans="2:9" ht="15.75">
      <c r="B475" s="281"/>
      <c r="C475" s="281"/>
      <c r="D475" s="281"/>
      <c r="E475" s="281"/>
      <c r="F475" s="281"/>
      <c r="G475" s="281"/>
      <c r="H475" s="281"/>
      <c r="I475" s="281"/>
    </row>
    <row r="476" spans="2:9" ht="15.75">
      <c r="B476" s="281"/>
      <c r="C476" s="281"/>
      <c r="D476" s="281"/>
      <c r="E476" s="281"/>
      <c r="F476" s="281"/>
      <c r="G476" s="281"/>
      <c r="H476" s="281"/>
      <c r="I476" s="281"/>
    </row>
    <row r="477" spans="2:9" ht="15.75">
      <c r="B477" s="281"/>
      <c r="C477" s="281"/>
      <c r="D477" s="281"/>
      <c r="E477" s="281"/>
      <c r="F477" s="281"/>
      <c r="G477" s="281"/>
      <c r="H477" s="281"/>
      <c r="I477" s="281"/>
    </row>
    <row r="478" spans="2:9" ht="15.75">
      <c r="B478" s="281"/>
      <c r="C478" s="281"/>
      <c r="D478" s="281"/>
      <c r="E478" s="281"/>
      <c r="F478" s="281"/>
      <c r="G478" s="281"/>
      <c r="H478" s="281"/>
      <c r="I478" s="281"/>
    </row>
    <row r="479" spans="2:9" ht="15.75">
      <c r="B479" s="281"/>
      <c r="C479" s="281"/>
      <c r="D479" s="281"/>
      <c r="E479" s="281"/>
      <c r="F479" s="281"/>
      <c r="G479" s="281"/>
      <c r="H479" s="281"/>
      <c r="I479" s="281"/>
    </row>
    <row r="480" spans="2:9" ht="15.75">
      <c r="B480" s="281"/>
      <c r="C480" s="281"/>
      <c r="D480" s="281"/>
      <c r="E480" s="281"/>
      <c r="F480" s="281"/>
      <c r="G480" s="281"/>
      <c r="H480" s="281"/>
      <c r="I480" s="281"/>
    </row>
    <row r="481" spans="2:9" ht="15.75">
      <c r="B481" s="281"/>
      <c r="C481" s="281"/>
      <c r="D481" s="281"/>
      <c r="E481" s="281"/>
      <c r="F481" s="281"/>
      <c r="G481" s="281"/>
      <c r="H481" s="281"/>
      <c r="I481" s="281"/>
    </row>
    <row r="482" spans="2:9" ht="15.75">
      <c r="B482" s="281"/>
      <c r="C482" s="281"/>
      <c r="D482" s="281"/>
      <c r="E482" s="281"/>
      <c r="F482" s="281"/>
      <c r="G482" s="281"/>
      <c r="H482" s="281"/>
      <c r="I482" s="281"/>
    </row>
    <row r="483" spans="2:9" ht="15.75">
      <c r="B483" s="281"/>
      <c r="C483" s="281"/>
      <c r="D483" s="281"/>
      <c r="E483" s="281"/>
      <c r="F483" s="281"/>
      <c r="G483" s="281"/>
      <c r="H483" s="281"/>
      <c r="I483" s="281"/>
    </row>
    <row r="484" spans="2:9" ht="15.75">
      <c r="B484" s="281"/>
      <c r="C484" s="281"/>
      <c r="D484" s="281"/>
      <c r="E484" s="281"/>
      <c r="F484" s="281"/>
      <c r="G484" s="281"/>
      <c r="H484" s="281"/>
      <c r="I484" s="281"/>
    </row>
    <row r="485" spans="2:9" ht="15.75">
      <c r="B485" s="281"/>
      <c r="C485" s="281"/>
      <c r="D485" s="281"/>
      <c r="E485" s="281"/>
      <c r="F485" s="281"/>
      <c r="G485" s="281"/>
      <c r="H485" s="281"/>
      <c r="I485" s="281"/>
    </row>
    <row r="486" spans="2:9" ht="15.75">
      <c r="B486" s="281"/>
      <c r="C486" s="281"/>
      <c r="D486" s="281"/>
      <c r="E486" s="281"/>
      <c r="F486" s="281"/>
      <c r="G486" s="281"/>
      <c r="H486" s="281"/>
      <c r="I486" s="281"/>
    </row>
    <row r="487" spans="2:9" ht="15.75">
      <c r="B487" s="281"/>
      <c r="C487" s="281"/>
      <c r="D487" s="281"/>
      <c r="E487" s="281"/>
      <c r="F487" s="281"/>
      <c r="G487" s="281"/>
      <c r="H487" s="281"/>
      <c r="I487" s="281"/>
    </row>
    <row r="488" spans="2:9" ht="15.75">
      <c r="B488" s="281"/>
      <c r="C488" s="281"/>
      <c r="D488" s="281"/>
      <c r="E488" s="281"/>
      <c r="F488" s="281"/>
      <c r="G488" s="281"/>
      <c r="H488" s="281"/>
      <c r="I488" s="281"/>
    </row>
    <row r="489" spans="2:9" ht="15.75">
      <c r="B489" s="281"/>
      <c r="C489" s="281"/>
      <c r="D489" s="281"/>
      <c r="E489" s="281"/>
      <c r="F489" s="281"/>
      <c r="G489" s="281"/>
      <c r="H489" s="281"/>
      <c r="I489" s="281"/>
    </row>
    <row r="490" spans="2:9" ht="15.75">
      <c r="B490" s="281"/>
      <c r="C490" s="281"/>
      <c r="D490" s="281"/>
      <c r="E490" s="281"/>
      <c r="F490" s="281"/>
      <c r="G490" s="281"/>
      <c r="H490" s="281"/>
      <c r="I490" s="281"/>
    </row>
    <row r="491" spans="2:9" ht="15.75">
      <c r="B491" s="281"/>
      <c r="C491" s="281"/>
      <c r="D491" s="281"/>
      <c r="E491" s="281"/>
      <c r="F491" s="281"/>
      <c r="G491" s="281"/>
      <c r="H491" s="281"/>
      <c r="I491" s="281"/>
    </row>
    <row r="492" spans="2:9" ht="15.75">
      <c r="B492" s="281"/>
      <c r="C492" s="281"/>
      <c r="D492" s="281"/>
      <c r="E492" s="281"/>
      <c r="F492" s="281"/>
      <c r="G492" s="281"/>
      <c r="H492" s="281"/>
      <c r="I492" s="281"/>
    </row>
    <row r="493" spans="2:9" ht="15.75">
      <c r="B493" s="281"/>
      <c r="C493" s="281"/>
      <c r="D493" s="281"/>
      <c r="E493" s="281"/>
      <c r="F493" s="281"/>
      <c r="G493" s="281"/>
      <c r="H493" s="281"/>
      <c r="I493" s="281"/>
    </row>
    <row r="494" spans="2:9" ht="15.75">
      <c r="B494" s="281"/>
      <c r="C494" s="281"/>
      <c r="D494" s="281"/>
      <c r="E494" s="281"/>
      <c r="F494" s="281"/>
      <c r="G494" s="281"/>
      <c r="H494" s="281"/>
      <c r="I494" s="281"/>
    </row>
    <row r="495" spans="2:9" ht="15.75">
      <c r="B495" s="281"/>
      <c r="C495" s="281"/>
      <c r="D495" s="281"/>
      <c r="E495" s="281"/>
      <c r="F495" s="281"/>
      <c r="G495" s="281"/>
      <c r="H495" s="281"/>
      <c r="I495" s="281"/>
    </row>
    <row r="496" spans="2:9" ht="15.75">
      <c r="B496" s="281"/>
      <c r="C496" s="281"/>
      <c r="D496" s="281"/>
      <c r="E496" s="281"/>
      <c r="F496" s="281"/>
      <c r="G496" s="281"/>
      <c r="H496" s="281"/>
      <c r="I496" s="281"/>
    </row>
    <row r="497" spans="2:9" ht="15.75">
      <c r="B497" s="281"/>
      <c r="C497" s="281"/>
      <c r="D497" s="281"/>
      <c r="E497" s="281"/>
      <c r="F497" s="281"/>
      <c r="G497" s="281"/>
      <c r="H497" s="281"/>
      <c r="I497" s="281"/>
    </row>
    <row r="498" spans="2:9" ht="15.75">
      <c r="B498" s="281"/>
      <c r="C498" s="281"/>
      <c r="D498" s="281"/>
      <c r="E498" s="281"/>
      <c r="F498" s="281"/>
      <c r="G498" s="281"/>
      <c r="H498" s="281"/>
      <c r="I498" s="281"/>
    </row>
    <row r="499" spans="2:9" ht="15.75">
      <c r="B499" s="281"/>
      <c r="C499" s="281"/>
      <c r="D499" s="281"/>
      <c r="E499" s="281"/>
      <c r="F499" s="281"/>
      <c r="G499" s="281"/>
      <c r="H499" s="281"/>
      <c r="I499" s="281"/>
    </row>
    <row r="500" spans="2:9" ht="15.75">
      <c r="B500" s="281"/>
      <c r="C500" s="281"/>
      <c r="D500" s="281"/>
      <c r="E500" s="281"/>
      <c r="F500" s="281"/>
      <c r="G500" s="281"/>
      <c r="H500" s="281"/>
      <c r="I500" s="281"/>
    </row>
    <row r="501" spans="2:9" ht="15.75">
      <c r="B501" s="281"/>
      <c r="C501" s="281"/>
      <c r="D501" s="281"/>
      <c r="E501" s="281"/>
      <c r="F501" s="281"/>
      <c r="G501" s="281"/>
      <c r="H501" s="281"/>
      <c r="I501" s="281"/>
    </row>
    <row r="502" spans="2:9" ht="15.75">
      <c r="B502" s="281"/>
      <c r="C502" s="281"/>
      <c r="D502" s="281"/>
      <c r="E502" s="281"/>
      <c r="F502" s="281"/>
      <c r="G502" s="281"/>
      <c r="H502" s="281"/>
      <c r="I502" s="281"/>
    </row>
    <row r="503" spans="2:9" ht="15.75">
      <c r="B503" s="281"/>
      <c r="C503" s="281"/>
      <c r="D503" s="281"/>
      <c r="E503" s="281"/>
      <c r="F503" s="281"/>
      <c r="G503" s="281"/>
      <c r="H503" s="281"/>
      <c r="I503" s="281"/>
    </row>
    <row r="504" spans="2:9" ht="15.75">
      <c r="B504" s="281"/>
      <c r="C504" s="281"/>
      <c r="D504" s="281"/>
      <c r="E504" s="281"/>
      <c r="F504" s="281"/>
      <c r="G504" s="281"/>
      <c r="H504" s="281"/>
      <c r="I504" s="281"/>
    </row>
    <row r="505" spans="2:9" ht="15.75">
      <c r="B505" s="281"/>
      <c r="C505" s="281"/>
      <c r="D505" s="281"/>
      <c r="E505" s="281"/>
      <c r="F505" s="281"/>
      <c r="G505" s="281"/>
      <c r="H505" s="281"/>
      <c r="I505" s="281"/>
    </row>
    <row r="506" spans="2:9" ht="15.75">
      <c r="B506" s="281"/>
      <c r="C506" s="281"/>
      <c r="D506" s="281"/>
      <c r="E506" s="281"/>
      <c r="F506" s="281"/>
      <c r="G506" s="281"/>
      <c r="H506" s="281"/>
      <c r="I506" s="281"/>
    </row>
    <row r="507" spans="2:9" ht="15.75">
      <c r="B507" s="281"/>
      <c r="C507" s="281"/>
      <c r="D507" s="281"/>
      <c r="E507" s="281"/>
      <c r="F507" s="281"/>
      <c r="G507" s="281"/>
      <c r="H507" s="281"/>
      <c r="I507" s="281"/>
    </row>
    <row r="508" spans="2:9" ht="15.75">
      <c r="B508" s="281"/>
      <c r="C508" s="281"/>
      <c r="D508" s="281"/>
      <c r="E508" s="281"/>
      <c r="F508" s="281"/>
      <c r="G508" s="281"/>
      <c r="H508" s="281"/>
      <c r="I508" s="281"/>
    </row>
    <row r="509" spans="2:9" ht="15.75">
      <c r="B509" s="281"/>
      <c r="C509" s="281"/>
      <c r="D509" s="281"/>
      <c r="E509" s="281"/>
      <c r="F509" s="281"/>
      <c r="G509" s="281"/>
      <c r="H509" s="281"/>
      <c r="I509" s="281"/>
    </row>
    <row r="510" spans="2:9" ht="15.75">
      <c r="B510" s="281"/>
      <c r="C510" s="281"/>
      <c r="D510" s="281"/>
      <c r="E510" s="281"/>
      <c r="F510" s="281"/>
      <c r="G510" s="281"/>
      <c r="H510" s="281"/>
      <c r="I510" s="281"/>
    </row>
    <row r="511" spans="2:9" ht="15.75">
      <c r="B511" s="281"/>
      <c r="C511" s="281"/>
      <c r="D511" s="281"/>
      <c r="E511" s="281"/>
      <c r="F511" s="281"/>
      <c r="G511" s="281"/>
      <c r="H511" s="281"/>
      <c r="I511" s="281"/>
    </row>
    <row r="512" spans="2:9" ht="15.75">
      <c r="B512" s="281"/>
      <c r="C512" s="281"/>
      <c r="D512" s="281"/>
      <c r="E512" s="281"/>
      <c r="F512" s="281"/>
      <c r="G512" s="281"/>
      <c r="H512" s="281"/>
      <c r="I512" s="281"/>
    </row>
    <row r="513" spans="2:9" ht="15.75">
      <c r="B513" s="281"/>
      <c r="C513" s="281"/>
      <c r="D513" s="281"/>
      <c r="E513" s="281"/>
      <c r="F513" s="281"/>
      <c r="G513" s="281"/>
      <c r="H513" s="281"/>
      <c r="I513" s="281"/>
    </row>
    <row r="514" spans="2:9" ht="15.75">
      <c r="B514" s="281"/>
      <c r="C514" s="281"/>
      <c r="D514" s="281"/>
      <c r="E514" s="281"/>
      <c r="F514" s="281"/>
      <c r="G514" s="281"/>
      <c r="H514" s="281"/>
      <c r="I514" s="281"/>
    </row>
    <row r="515" spans="2:9" ht="15.75">
      <c r="B515" s="281"/>
      <c r="C515" s="281"/>
      <c r="D515" s="281"/>
      <c r="E515" s="281"/>
      <c r="F515" s="281"/>
      <c r="G515" s="281"/>
      <c r="H515" s="281"/>
      <c r="I515" s="281"/>
    </row>
    <row r="516" spans="2:9" ht="15.75">
      <c r="B516" s="281"/>
      <c r="C516" s="281"/>
      <c r="D516" s="281"/>
      <c r="E516" s="281"/>
      <c r="F516" s="281"/>
      <c r="G516" s="281"/>
      <c r="H516" s="281"/>
      <c r="I516" s="281"/>
    </row>
    <row r="517" spans="2:9" ht="15.75">
      <c r="B517" s="281"/>
      <c r="C517" s="281"/>
      <c r="D517" s="281"/>
      <c r="E517" s="281"/>
      <c r="F517" s="281"/>
      <c r="G517" s="281"/>
      <c r="H517" s="281"/>
      <c r="I517" s="281"/>
    </row>
    <row r="518" spans="2:9" ht="15.75">
      <c r="B518" s="281"/>
      <c r="C518" s="281"/>
      <c r="D518" s="281"/>
      <c r="E518" s="281"/>
      <c r="F518" s="281"/>
      <c r="G518" s="281"/>
      <c r="H518" s="281"/>
      <c r="I518" s="281"/>
    </row>
    <row r="519" spans="2:9" ht="15.75">
      <c r="B519" s="281"/>
      <c r="C519" s="281"/>
      <c r="D519" s="281"/>
      <c r="E519" s="281"/>
      <c r="F519" s="281"/>
      <c r="G519" s="281"/>
      <c r="H519" s="281"/>
      <c r="I519" s="281"/>
    </row>
    <row r="520" spans="2:9" ht="15.75">
      <c r="B520" s="281"/>
      <c r="C520" s="281"/>
      <c r="D520" s="281"/>
      <c r="E520" s="281"/>
      <c r="F520" s="281"/>
      <c r="G520" s="281"/>
      <c r="H520" s="281"/>
      <c r="I520" s="281"/>
    </row>
    <row r="521" spans="2:9" ht="15.75">
      <c r="B521" s="281"/>
      <c r="C521" s="281"/>
      <c r="D521" s="281"/>
      <c r="E521" s="281"/>
      <c r="F521" s="281"/>
      <c r="G521" s="281"/>
      <c r="H521" s="281"/>
      <c r="I521" s="281"/>
    </row>
    <row r="522" spans="2:9" ht="15.75">
      <c r="B522" s="281"/>
      <c r="C522" s="281"/>
      <c r="D522" s="281"/>
      <c r="E522" s="281"/>
      <c r="F522" s="281"/>
      <c r="G522" s="281"/>
      <c r="H522" s="281"/>
      <c r="I522" s="281"/>
    </row>
    <row r="523" spans="2:9" ht="15.75">
      <c r="B523" s="281"/>
      <c r="C523" s="281"/>
      <c r="D523" s="281"/>
      <c r="E523" s="281"/>
      <c r="F523" s="281"/>
      <c r="G523" s="281"/>
      <c r="H523" s="281"/>
      <c r="I523" s="281"/>
    </row>
    <row r="524" spans="2:9" ht="15.75">
      <c r="B524" s="281"/>
      <c r="C524" s="281"/>
      <c r="D524" s="281"/>
      <c r="E524" s="281"/>
      <c r="F524" s="281"/>
      <c r="G524" s="281"/>
      <c r="H524" s="281"/>
      <c r="I524" s="281"/>
    </row>
    <row r="525" spans="2:9" ht="15.75">
      <c r="B525" s="281"/>
      <c r="C525" s="281"/>
      <c r="D525" s="281"/>
      <c r="E525" s="281"/>
      <c r="F525" s="281"/>
      <c r="G525" s="281"/>
      <c r="H525" s="281"/>
      <c r="I525" s="281"/>
    </row>
    <row r="526" spans="2:9" ht="15.75">
      <c r="B526" s="281"/>
      <c r="C526" s="281"/>
      <c r="D526" s="281"/>
      <c r="E526" s="281"/>
      <c r="F526" s="281"/>
      <c r="G526" s="281"/>
      <c r="H526" s="281"/>
      <c r="I526" s="281"/>
    </row>
    <row r="527" spans="2:9" ht="15.75">
      <c r="B527" s="281"/>
      <c r="C527" s="281"/>
      <c r="D527" s="281"/>
      <c r="E527" s="281"/>
      <c r="F527" s="281"/>
      <c r="G527" s="281"/>
      <c r="H527" s="281"/>
      <c r="I527" s="281"/>
    </row>
    <row r="528" spans="2:9" ht="15.75">
      <c r="B528" s="281"/>
      <c r="C528" s="281"/>
      <c r="D528" s="281"/>
      <c r="E528" s="281"/>
      <c r="F528" s="281"/>
      <c r="G528" s="281"/>
      <c r="H528" s="281"/>
      <c r="I528" s="281"/>
    </row>
    <row r="529" spans="2:9" ht="15.75">
      <c r="B529" s="281"/>
      <c r="C529" s="281"/>
      <c r="D529" s="281"/>
      <c r="E529" s="281"/>
      <c r="F529" s="281"/>
      <c r="G529" s="281"/>
      <c r="H529" s="281"/>
      <c r="I529" s="281"/>
    </row>
    <row r="530" spans="2:9" ht="15.75">
      <c r="B530" s="281"/>
      <c r="C530" s="281"/>
      <c r="D530" s="281"/>
      <c r="E530" s="281"/>
      <c r="F530" s="281"/>
      <c r="G530" s="281"/>
      <c r="H530" s="281"/>
      <c r="I530" s="281"/>
    </row>
    <row r="531" spans="2:9" ht="15.75">
      <c r="B531" s="281"/>
      <c r="C531" s="281"/>
      <c r="D531" s="281"/>
      <c r="E531" s="281"/>
      <c r="F531" s="281"/>
      <c r="G531" s="281"/>
      <c r="H531" s="281"/>
      <c r="I531" s="281"/>
    </row>
    <row r="532" spans="2:9" ht="15.75">
      <c r="B532" s="281"/>
      <c r="C532" s="281"/>
      <c r="D532" s="281"/>
      <c r="E532" s="281"/>
      <c r="F532" s="281"/>
      <c r="G532" s="281"/>
      <c r="H532" s="281"/>
      <c r="I532" s="281"/>
    </row>
    <row r="533" spans="2:9" ht="15.75">
      <c r="B533" s="281"/>
      <c r="C533" s="281"/>
      <c r="D533" s="281"/>
      <c r="E533" s="281"/>
      <c r="F533" s="281"/>
      <c r="G533" s="281"/>
      <c r="H533" s="281"/>
      <c r="I533" s="281"/>
    </row>
    <row r="534" spans="2:9" ht="15.75">
      <c r="B534" s="281"/>
      <c r="C534" s="281"/>
      <c r="D534" s="281"/>
      <c r="E534" s="281"/>
      <c r="F534" s="281"/>
      <c r="G534" s="281"/>
      <c r="H534" s="281"/>
      <c r="I534" s="281"/>
    </row>
    <row r="535" spans="2:9" ht="15.75">
      <c r="B535" s="281"/>
      <c r="C535" s="281"/>
      <c r="D535" s="281"/>
      <c r="E535" s="281"/>
      <c r="F535" s="281"/>
      <c r="G535" s="281"/>
      <c r="H535" s="281"/>
      <c r="I535" s="281"/>
    </row>
    <row r="536" spans="2:9" ht="15.75">
      <c r="B536" s="281"/>
      <c r="C536" s="281"/>
      <c r="D536" s="281"/>
      <c r="E536" s="281"/>
      <c r="F536" s="281"/>
      <c r="G536" s="281"/>
      <c r="H536" s="281"/>
      <c r="I536" s="281"/>
    </row>
    <row r="537" spans="2:9" ht="15.75">
      <c r="B537" s="281"/>
      <c r="C537" s="281"/>
      <c r="D537" s="281"/>
      <c r="E537" s="281"/>
      <c r="F537" s="281"/>
      <c r="G537" s="281"/>
      <c r="H537" s="281"/>
      <c r="I537" s="281"/>
    </row>
    <row r="538" spans="2:9" ht="15.75">
      <c r="B538" s="281"/>
      <c r="C538" s="281"/>
      <c r="D538" s="281"/>
      <c r="E538" s="281"/>
      <c r="F538" s="281"/>
      <c r="G538" s="281"/>
      <c r="H538" s="281"/>
      <c r="I538" s="281"/>
    </row>
    <row r="539" spans="2:9" ht="15.75">
      <c r="B539" s="281"/>
      <c r="C539" s="281"/>
      <c r="D539" s="281"/>
      <c r="E539" s="281"/>
      <c r="F539" s="281"/>
      <c r="G539" s="281"/>
      <c r="H539" s="281"/>
      <c r="I539" s="281"/>
    </row>
    <row r="540" spans="2:9" ht="15.75">
      <c r="B540" s="281"/>
      <c r="C540" s="281"/>
      <c r="D540" s="281"/>
      <c r="E540" s="281"/>
      <c r="F540" s="281"/>
      <c r="G540" s="281"/>
      <c r="H540" s="281"/>
      <c r="I540" s="281"/>
    </row>
    <row r="541" spans="2:9" ht="15.75">
      <c r="B541" s="281"/>
      <c r="C541" s="281"/>
      <c r="D541" s="281"/>
      <c r="E541" s="281"/>
      <c r="F541" s="281"/>
      <c r="G541" s="281"/>
      <c r="H541" s="281"/>
      <c r="I541" s="281"/>
    </row>
    <row r="542" spans="2:9" ht="15.75">
      <c r="B542" s="281"/>
      <c r="C542" s="281"/>
      <c r="D542" s="281"/>
      <c r="E542" s="281"/>
      <c r="F542" s="281"/>
      <c r="G542" s="281"/>
      <c r="H542" s="281"/>
      <c r="I542" s="281"/>
    </row>
    <row r="543" spans="2:9" ht="15.75">
      <c r="B543" s="281"/>
      <c r="C543" s="281"/>
      <c r="D543" s="281"/>
      <c r="E543" s="281"/>
      <c r="F543" s="281"/>
      <c r="G543" s="281"/>
      <c r="H543" s="281"/>
      <c r="I543" s="281"/>
    </row>
    <row r="544" spans="2:9" ht="15.75">
      <c r="B544" s="281"/>
      <c r="C544" s="281"/>
      <c r="D544" s="281"/>
      <c r="E544" s="281"/>
      <c r="F544" s="281"/>
      <c r="G544" s="281"/>
      <c r="H544" s="281"/>
      <c r="I544" s="281"/>
    </row>
    <row r="545" spans="2:9" ht="15.75">
      <c r="B545" s="281"/>
      <c r="C545" s="281"/>
      <c r="D545" s="281"/>
      <c r="E545" s="281"/>
      <c r="F545" s="281"/>
      <c r="G545" s="281"/>
      <c r="H545" s="281"/>
      <c r="I545" s="281"/>
    </row>
    <row r="546" spans="2:9" ht="15.75">
      <c r="B546" s="281"/>
      <c r="C546" s="281"/>
      <c r="D546" s="281"/>
      <c r="E546" s="281"/>
      <c r="F546" s="281"/>
      <c r="G546" s="281"/>
      <c r="H546" s="281"/>
      <c r="I546" s="281"/>
    </row>
    <row r="547" spans="2:9" ht="15.75">
      <c r="B547" s="281"/>
      <c r="C547" s="281"/>
      <c r="D547" s="281"/>
      <c r="E547" s="281"/>
      <c r="F547" s="281"/>
      <c r="G547" s="281"/>
      <c r="H547" s="281"/>
      <c r="I547" s="281"/>
    </row>
    <row r="548" spans="2:9" ht="15.75">
      <c r="B548" s="281"/>
      <c r="C548" s="281"/>
      <c r="D548" s="281"/>
      <c r="E548" s="281"/>
      <c r="F548" s="281"/>
      <c r="G548" s="281"/>
      <c r="H548" s="281"/>
      <c r="I548" s="281"/>
    </row>
    <row r="549" spans="2:9" ht="15.75">
      <c r="B549" s="281"/>
      <c r="C549" s="281"/>
      <c r="D549" s="281"/>
      <c r="E549" s="281"/>
      <c r="F549" s="281"/>
      <c r="G549" s="281"/>
      <c r="H549" s="281"/>
      <c r="I549" s="281"/>
    </row>
    <row r="550" spans="2:9" ht="15.75">
      <c r="B550" s="281"/>
      <c r="C550" s="281"/>
      <c r="D550" s="281"/>
      <c r="E550" s="281"/>
      <c r="F550" s="281"/>
      <c r="G550" s="281"/>
      <c r="H550" s="281"/>
      <c r="I550" s="281"/>
    </row>
    <row r="551" spans="2:9" ht="15.75">
      <c r="B551" s="281"/>
      <c r="C551" s="281"/>
      <c r="D551" s="281"/>
      <c r="E551" s="281"/>
      <c r="F551" s="281"/>
      <c r="G551" s="281"/>
      <c r="H551" s="281"/>
      <c r="I551" s="281"/>
    </row>
    <row r="552" spans="2:9" ht="15.75">
      <c r="B552" s="281"/>
      <c r="C552" s="281"/>
      <c r="D552" s="281"/>
      <c r="E552" s="281"/>
      <c r="F552" s="281"/>
      <c r="G552" s="281"/>
      <c r="H552" s="281"/>
      <c r="I552" s="281"/>
    </row>
    <row r="553" spans="2:9" ht="15.75">
      <c r="B553" s="281"/>
      <c r="C553" s="281"/>
      <c r="D553" s="281"/>
      <c r="E553" s="281"/>
      <c r="F553" s="281"/>
      <c r="G553" s="281"/>
      <c r="H553" s="281"/>
      <c r="I553" s="281"/>
    </row>
    <row r="554" spans="2:9" ht="15.75">
      <c r="B554" s="281"/>
      <c r="C554" s="281"/>
      <c r="D554" s="281"/>
      <c r="E554" s="281"/>
      <c r="F554" s="281"/>
      <c r="G554" s="281"/>
      <c r="H554" s="281"/>
      <c r="I554" s="281"/>
    </row>
    <row r="555" spans="2:9" ht="15.75">
      <c r="B555" s="281"/>
      <c r="C555" s="281"/>
      <c r="D555" s="281"/>
      <c r="E555" s="281"/>
      <c r="F555" s="281"/>
      <c r="G555" s="281"/>
      <c r="H555" s="281"/>
      <c r="I555" s="281"/>
    </row>
    <row r="556" spans="2:9" ht="15.75">
      <c r="B556" s="281"/>
      <c r="C556" s="281"/>
      <c r="D556" s="281"/>
      <c r="E556" s="281"/>
      <c r="F556" s="281"/>
      <c r="G556" s="281"/>
      <c r="H556" s="281"/>
      <c r="I556" s="281"/>
    </row>
    <row r="557" spans="2:9" ht="15.75">
      <c r="B557" s="281"/>
      <c r="C557" s="281"/>
      <c r="D557" s="281"/>
      <c r="E557" s="281"/>
      <c r="F557" s="281"/>
      <c r="G557" s="281"/>
      <c r="H557" s="281"/>
      <c r="I557" s="281"/>
    </row>
    <row r="558" spans="2:9" ht="15.75">
      <c r="B558" s="281"/>
      <c r="C558" s="281"/>
      <c r="D558" s="281"/>
      <c r="E558" s="281"/>
      <c r="F558" s="281"/>
      <c r="G558" s="281"/>
      <c r="H558" s="281"/>
      <c r="I558" s="281"/>
    </row>
    <row r="559" spans="2:9" ht="15.75">
      <c r="B559" s="281"/>
      <c r="C559" s="281"/>
      <c r="D559" s="281"/>
      <c r="E559" s="281"/>
      <c r="F559" s="281"/>
      <c r="G559" s="281"/>
      <c r="H559" s="281"/>
      <c r="I559" s="281"/>
    </row>
    <row r="560" spans="2:9" ht="15.75">
      <c r="B560" s="281"/>
      <c r="C560" s="281"/>
      <c r="D560" s="281"/>
      <c r="E560" s="281"/>
      <c r="F560" s="281"/>
      <c r="G560" s="281"/>
      <c r="H560" s="281"/>
      <c r="I560" s="281"/>
    </row>
    <row r="561" spans="2:9" ht="15.75">
      <c r="B561" s="281"/>
      <c r="C561" s="281"/>
      <c r="D561" s="281"/>
      <c r="E561" s="281"/>
      <c r="F561" s="281"/>
      <c r="G561" s="281"/>
      <c r="H561" s="281"/>
      <c r="I561" s="281"/>
    </row>
    <row r="562" spans="2:9" ht="15.75">
      <c r="B562" s="281"/>
      <c r="C562" s="281"/>
      <c r="D562" s="281"/>
      <c r="E562" s="281"/>
      <c r="F562" s="281"/>
      <c r="G562" s="281"/>
      <c r="H562" s="281"/>
      <c r="I562" s="281"/>
    </row>
    <row r="563" spans="2:9" ht="15.75">
      <c r="B563" s="281"/>
      <c r="C563" s="281"/>
      <c r="D563" s="281"/>
      <c r="E563" s="281"/>
      <c r="F563" s="281"/>
      <c r="G563" s="281"/>
      <c r="H563" s="281"/>
      <c r="I563" s="281"/>
    </row>
    <row r="564" spans="2:9" ht="15.75">
      <c r="B564" s="281"/>
      <c r="C564" s="281"/>
      <c r="D564" s="281"/>
      <c r="E564" s="281"/>
      <c r="F564" s="281"/>
      <c r="G564" s="281"/>
      <c r="H564" s="281"/>
      <c r="I564" s="281"/>
    </row>
    <row r="565" spans="2:9" ht="15.75">
      <c r="B565" s="281"/>
      <c r="C565" s="281"/>
      <c r="D565" s="281"/>
      <c r="E565" s="281"/>
      <c r="F565" s="281"/>
      <c r="G565" s="281"/>
      <c r="H565" s="281"/>
      <c r="I565" s="281"/>
    </row>
    <row r="566" spans="2:9" ht="15.75">
      <c r="B566" s="281"/>
      <c r="C566" s="281"/>
      <c r="D566" s="281"/>
      <c r="E566" s="281"/>
      <c r="F566" s="281"/>
      <c r="G566" s="281"/>
      <c r="H566" s="281"/>
      <c r="I566" s="281"/>
    </row>
    <row r="567" spans="2:9" ht="15.75">
      <c r="B567" s="281"/>
      <c r="C567" s="281"/>
      <c r="D567" s="281"/>
      <c r="E567" s="281"/>
      <c r="F567" s="281"/>
      <c r="G567" s="281"/>
      <c r="H567" s="281"/>
      <c r="I567" s="281"/>
    </row>
    <row r="568" spans="2:9" ht="15.75">
      <c r="B568" s="281"/>
      <c r="C568" s="281"/>
      <c r="D568" s="281"/>
      <c r="E568" s="281"/>
      <c r="F568" s="281"/>
      <c r="G568" s="281"/>
      <c r="H568" s="281"/>
      <c r="I568" s="281"/>
    </row>
    <row r="569" spans="2:9" ht="15.75">
      <c r="B569" s="281"/>
      <c r="C569" s="281"/>
      <c r="D569" s="281"/>
      <c r="E569" s="281"/>
      <c r="F569" s="281"/>
      <c r="G569" s="281"/>
      <c r="H569" s="281"/>
      <c r="I569" s="281"/>
    </row>
    <row r="570" spans="2:9" ht="15.75">
      <c r="B570" s="281"/>
      <c r="C570" s="281"/>
      <c r="D570" s="281"/>
      <c r="E570" s="281"/>
      <c r="F570" s="281"/>
      <c r="G570" s="281"/>
      <c r="H570" s="281"/>
      <c r="I570" s="281"/>
    </row>
    <row r="571" spans="2:9" ht="15.75">
      <c r="B571" s="281"/>
      <c r="C571" s="281"/>
      <c r="D571" s="281"/>
      <c r="E571" s="281"/>
      <c r="F571" s="281"/>
      <c r="G571" s="281"/>
      <c r="H571" s="281"/>
      <c r="I571" s="281"/>
    </row>
    <row r="572" spans="2:9" ht="15.75">
      <c r="B572" s="281"/>
      <c r="C572" s="281"/>
      <c r="D572" s="281"/>
      <c r="E572" s="281"/>
      <c r="F572" s="281"/>
      <c r="G572" s="281"/>
      <c r="H572" s="281"/>
      <c r="I572" s="281"/>
    </row>
    <row r="573" spans="2:9" ht="15.75">
      <c r="B573" s="281"/>
      <c r="C573" s="281"/>
      <c r="D573" s="281"/>
      <c r="E573" s="281"/>
      <c r="F573" s="281"/>
      <c r="G573" s="281"/>
      <c r="H573" s="281"/>
      <c r="I573" s="281"/>
    </row>
    <row r="574" spans="2:9" ht="15.75">
      <c r="B574" s="281"/>
      <c r="C574" s="281"/>
      <c r="D574" s="281"/>
      <c r="E574" s="281"/>
      <c r="F574" s="281"/>
      <c r="G574" s="281"/>
      <c r="H574" s="281"/>
      <c r="I574" s="281"/>
    </row>
    <row r="575" spans="2:9" ht="15.75">
      <c r="B575" s="281"/>
      <c r="C575" s="281"/>
      <c r="D575" s="281"/>
      <c r="E575" s="281"/>
      <c r="F575" s="281"/>
      <c r="G575" s="281"/>
      <c r="H575" s="281"/>
      <c r="I575" s="281"/>
    </row>
    <row r="576" spans="2:9" ht="15.75">
      <c r="B576" s="281"/>
      <c r="C576" s="281"/>
      <c r="D576" s="281"/>
      <c r="E576" s="281"/>
      <c r="F576" s="281"/>
      <c r="G576" s="281"/>
      <c r="H576" s="281"/>
      <c r="I576" s="281"/>
    </row>
    <row r="577" spans="2:9" ht="15.75">
      <c r="B577" s="281"/>
      <c r="C577" s="281"/>
      <c r="D577" s="281"/>
      <c r="E577" s="281"/>
      <c r="F577" s="281"/>
      <c r="G577" s="281"/>
      <c r="H577" s="281"/>
      <c r="I577" s="281"/>
    </row>
    <row r="578" spans="2:9" ht="15.75">
      <c r="B578" s="281"/>
      <c r="C578" s="281"/>
      <c r="D578" s="281"/>
      <c r="E578" s="281"/>
      <c r="F578" s="281"/>
      <c r="G578" s="281"/>
      <c r="H578" s="281"/>
      <c r="I578" s="281"/>
    </row>
    <row r="579" spans="2:9" ht="15.75">
      <c r="B579" s="281"/>
      <c r="C579" s="281"/>
      <c r="D579" s="281"/>
      <c r="E579" s="281"/>
      <c r="F579" s="281"/>
      <c r="G579" s="281"/>
      <c r="H579" s="281"/>
      <c r="I579" s="281"/>
    </row>
    <row r="580" spans="2:9" ht="15.75">
      <c r="B580" s="281"/>
      <c r="C580" s="281"/>
      <c r="D580" s="281"/>
      <c r="E580" s="281"/>
      <c r="F580" s="281"/>
      <c r="G580" s="281"/>
      <c r="H580" s="281"/>
      <c r="I580" s="281"/>
    </row>
    <row r="581" spans="2:9" ht="15.75">
      <c r="B581" s="281"/>
      <c r="C581" s="281"/>
      <c r="D581" s="281"/>
      <c r="E581" s="281"/>
      <c r="F581" s="281"/>
      <c r="G581" s="281"/>
      <c r="H581" s="281"/>
      <c r="I581" s="281"/>
    </row>
    <row r="582" spans="2:9" ht="15.75">
      <c r="B582" s="281"/>
      <c r="C582" s="281"/>
      <c r="D582" s="281"/>
      <c r="E582" s="281"/>
      <c r="F582" s="281"/>
      <c r="G582" s="281"/>
      <c r="H582" s="281"/>
      <c r="I582" s="281"/>
    </row>
    <row r="583" spans="2:9" ht="15.75">
      <c r="B583" s="281"/>
      <c r="C583" s="281"/>
      <c r="D583" s="281"/>
      <c r="E583" s="281"/>
      <c r="F583" s="281"/>
      <c r="G583" s="281"/>
      <c r="H583" s="281"/>
      <c r="I583" s="281"/>
    </row>
    <row r="584" spans="2:9" ht="15.75">
      <c r="B584" s="281"/>
      <c r="C584" s="281"/>
      <c r="D584" s="281"/>
      <c r="E584" s="281"/>
      <c r="F584" s="281"/>
      <c r="G584" s="281"/>
      <c r="H584" s="281"/>
      <c r="I584" s="281"/>
    </row>
    <row r="585" spans="2:9" ht="15.75">
      <c r="B585" s="281"/>
      <c r="C585" s="281"/>
      <c r="D585" s="281"/>
      <c r="E585" s="281"/>
      <c r="F585" s="281"/>
      <c r="G585" s="281"/>
      <c r="H585" s="281"/>
      <c r="I585" s="281"/>
    </row>
    <row r="586" spans="2:9" ht="15.75">
      <c r="B586" s="281"/>
      <c r="C586" s="281"/>
      <c r="D586" s="281"/>
      <c r="E586" s="281"/>
      <c r="F586" s="281"/>
      <c r="G586" s="281"/>
      <c r="H586" s="281"/>
      <c r="I586" s="281"/>
    </row>
    <row r="587" spans="2:9" ht="15.75">
      <c r="B587" s="281"/>
      <c r="C587" s="281"/>
      <c r="D587" s="281"/>
      <c r="E587" s="281"/>
      <c r="F587" s="281"/>
      <c r="G587" s="281"/>
      <c r="H587" s="281"/>
      <c r="I587" s="281"/>
    </row>
    <row r="588" spans="2:9" ht="15.75">
      <c r="B588" s="281"/>
      <c r="C588" s="281"/>
      <c r="D588" s="281"/>
      <c r="E588" s="281"/>
      <c r="F588" s="281"/>
      <c r="G588" s="281"/>
      <c r="H588" s="281"/>
      <c r="I588" s="281"/>
    </row>
    <row r="589" spans="2:9" ht="15.75">
      <c r="B589" s="281"/>
      <c r="C589" s="281"/>
      <c r="D589" s="281"/>
      <c r="E589" s="281"/>
      <c r="F589" s="281"/>
      <c r="G589" s="281"/>
      <c r="H589" s="281"/>
      <c r="I589" s="281"/>
    </row>
    <row r="590" spans="2:9" ht="15.75">
      <c r="B590" s="281"/>
      <c r="C590" s="281"/>
      <c r="D590" s="281"/>
      <c r="E590" s="281"/>
      <c r="F590" s="281"/>
      <c r="G590" s="281"/>
      <c r="H590" s="281"/>
      <c r="I590" s="281"/>
    </row>
    <row r="591" spans="2:9" ht="15.75">
      <c r="B591" s="281"/>
      <c r="C591" s="281"/>
      <c r="D591" s="281"/>
      <c r="E591" s="281"/>
      <c r="F591" s="281"/>
      <c r="G591" s="281"/>
      <c r="H591" s="281"/>
      <c r="I591" s="281"/>
    </row>
    <row r="592" spans="2:9" ht="15.75">
      <c r="B592" s="281"/>
      <c r="C592" s="281"/>
      <c r="D592" s="281"/>
      <c r="E592" s="281"/>
      <c r="F592" s="281"/>
      <c r="G592" s="281"/>
      <c r="H592" s="281"/>
      <c r="I592" s="281"/>
    </row>
    <row r="593" spans="2:9" ht="15.75">
      <c r="B593" s="281"/>
      <c r="C593" s="281"/>
      <c r="D593" s="281"/>
      <c r="E593" s="281"/>
      <c r="F593" s="281"/>
      <c r="G593" s="281"/>
      <c r="H593" s="281"/>
      <c r="I593" s="281"/>
    </row>
    <row r="594" spans="2:9" ht="15.75">
      <c r="B594" s="281"/>
      <c r="C594" s="281"/>
      <c r="D594" s="281"/>
      <c r="E594" s="281"/>
      <c r="F594" s="281"/>
      <c r="G594" s="281"/>
      <c r="H594" s="281"/>
      <c r="I594" s="281"/>
    </row>
    <row r="595" spans="2:9" ht="15.75">
      <c r="B595" s="281"/>
      <c r="C595" s="281"/>
      <c r="D595" s="281"/>
      <c r="E595" s="281"/>
      <c r="F595" s="281"/>
      <c r="G595" s="281"/>
      <c r="H595" s="281"/>
      <c r="I595" s="281"/>
    </row>
    <row r="596" spans="2:9" ht="15.75">
      <c r="B596" s="281"/>
      <c r="C596" s="281"/>
      <c r="D596" s="281"/>
      <c r="E596" s="281"/>
      <c r="F596" s="281"/>
      <c r="G596" s="281"/>
      <c r="H596" s="281"/>
      <c r="I596" s="281"/>
    </row>
    <row r="597" spans="2:9" ht="15.75">
      <c r="B597" s="281"/>
      <c r="C597" s="281"/>
      <c r="D597" s="281"/>
      <c r="E597" s="281"/>
      <c r="F597" s="281"/>
      <c r="G597" s="281"/>
      <c r="H597" s="281"/>
      <c r="I597" s="281"/>
    </row>
    <row r="598" spans="2:9" ht="15.75">
      <c r="B598" s="281"/>
      <c r="C598" s="281"/>
      <c r="D598" s="281"/>
      <c r="E598" s="281"/>
      <c r="F598" s="281"/>
      <c r="G598" s="281"/>
      <c r="H598" s="281"/>
      <c r="I598" s="281"/>
    </row>
    <row r="599" spans="2:9" ht="15.75">
      <c r="B599" s="281"/>
      <c r="C599" s="281"/>
      <c r="D599" s="281"/>
      <c r="E599" s="281"/>
      <c r="F599" s="281"/>
      <c r="G599" s="281"/>
      <c r="H599" s="281"/>
      <c r="I599" s="281"/>
    </row>
    <row r="600" spans="2:9" ht="15.75">
      <c r="B600" s="281"/>
      <c r="C600" s="281"/>
      <c r="D600" s="281"/>
      <c r="E600" s="281"/>
      <c r="F600" s="281"/>
      <c r="G600" s="281"/>
      <c r="H600" s="281"/>
      <c r="I600" s="281"/>
    </row>
    <row r="601" spans="2:9" ht="15.75">
      <c r="B601" s="281"/>
      <c r="C601" s="281"/>
      <c r="D601" s="281"/>
      <c r="E601" s="281"/>
      <c r="F601" s="281"/>
      <c r="G601" s="281"/>
      <c r="H601" s="281"/>
      <c r="I601" s="281"/>
    </row>
    <row r="602" spans="2:9" ht="15.75">
      <c r="B602" s="281"/>
      <c r="C602" s="281"/>
      <c r="D602" s="281"/>
      <c r="E602" s="281"/>
      <c r="F602" s="281"/>
      <c r="G602" s="281"/>
      <c r="H602" s="281"/>
      <c r="I602" s="281"/>
    </row>
    <row r="603" spans="2:9" ht="15.75">
      <c r="B603" s="281"/>
      <c r="C603" s="281"/>
      <c r="D603" s="281"/>
      <c r="E603" s="281"/>
      <c r="F603" s="281"/>
      <c r="G603" s="281"/>
      <c r="H603" s="281"/>
      <c r="I603" s="281"/>
    </row>
    <row r="604" spans="2:9" ht="15.75">
      <c r="B604" s="281"/>
      <c r="C604" s="281"/>
      <c r="D604" s="281"/>
      <c r="E604" s="281"/>
      <c r="F604" s="281"/>
      <c r="G604" s="281"/>
      <c r="H604" s="281"/>
      <c r="I604" s="281"/>
    </row>
    <row r="605" spans="2:9" ht="15.75">
      <c r="B605" s="281"/>
      <c r="C605" s="281"/>
      <c r="D605" s="281"/>
      <c r="E605" s="281"/>
      <c r="F605" s="281"/>
      <c r="G605" s="281"/>
      <c r="H605" s="281"/>
      <c r="I605" s="281"/>
    </row>
    <row r="606" spans="2:9" ht="15.75">
      <c r="B606" s="281"/>
      <c r="C606" s="281"/>
      <c r="D606" s="281"/>
      <c r="E606" s="281"/>
      <c r="F606" s="281"/>
      <c r="G606" s="281"/>
      <c r="H606" s="281"/>
      <c r="I606" s="281"/>
    </row>
    <row r="607" spans="2:9" ht="15.75">
      <c r="B607" s="281"/>
      <c r="C607" s="281"/>
      <c r="D607" s="281"/>
      <c r="E607" s="281"/>
      <c r="F607" s="281"/>
      <c r="G607" s="281"/>
      <c r="H607" s="281"/>
      <c r="I607" s="281"/>
    </row>
    <row r="608" spans="2:9" ht="15.75">
      <c r="B608" s="281"/>
      <c r="C608" s="281"/>
      <c r="D608" s="281"/>
      <c r="E608" s="281"/>
      <c r="F608" s="281"/>
      <c r="G608" s="281"/>
      <c r="H608" s="281"/>
      <c r="I608" s="281"/>
    </row>
    <row r="609" spans="2:9" ht="15.75">
      <c r="B609" s="281"/>
      <c r="C609" s="281"/>
      <c r="D609" s="281"/>
      <c r="E609" s="281"/>
      <c r="F609" s="281"/>
      <c r="G609" s="281"/>
      <c r="H609" s="281"/>
      <c r="I609" s="281"/>
    </row>
    <row r="610" spans="2:9" ht="15.75">
      <c r="B610" s="281"/>
      <c r="C610" s="281"/>
      <c r="D610" s="281"/>
      <c r="E610" s="281"/>
      <c r="F610" s="281"/>
      <c r="G610" s="281"/>
      <c r="H610" s="281"/>
      <c r="I610" s="281"/>
    </row>
    <row r="611" spans="2:9" ht="15.75">
      <c r="B611" s="281"/>
      <c r="C611" s="281"/>
      <c r="D611" s="281"/>
      <c r="E611" s="281"/>
      <c r="F611" s="281"/>
      <c r="G611" s="281"/>
      <c r="H611" s="281"/>
      <c r="I611" s="281"/>
    </row>
    <row r="612" spans="2:9" ht="15.75">
      <c r="B612" s="281"/>
      <c r="C612" s="281"/>
      <c r="D612" s="281"/>
      <c r="E612" s="281"/>
      <c r="F612" s="281"/>
      <c r="G612" s="281"/>
      <c r="H612" s="281"/>
      <c r="I612" s="281"/>
    </row>
    <row r="613" spans="2:9" ht="15.75">
      <c r="B613" s="281"/>
      <c r="C613" s="281"/>
      <c r="D613" s="281"/>
      <c r="E613" s="281"/>
      <c r="F613" s="281"/>
      <c r="G613" s="281"/>
      <c r="H613" s="281"/>
      <c r="I613" s="281"/>
    </row>
    <row r="614" spans="2:9" ht="15.75">
      <c r="B614" s="281"/>
      <c r="C614" s="281"/>
      <c r="D614" s="281"/>
      <c r="E614" s="281"/>
      <c r="F614" s="281"/>
      <c r="G614" s="281"/>
      <c r="H614" s="281"/>
      <c r="I614" s="281"/>
    </row>
    <row r="615" spans="2:9" ht="15.75">
      <c r="B615" s="281"/>
      <c r="C615" s="281"/>
      <c r="D615" s="281"/>
      <c r="E615" s="281"/>
      <c r="F615" s="281"/>
      <c r="G615" s="281"/>
      <c r="H615" s="281"/>
      <c r="I615" s="281"/>
    </row>
    <row r="616" spans="2:9" ht="15.75">
      <c r="B616" s="281"/>
      <c r="C616" s="281"/>
      <c r="D616" s="281"/>
      <c r="E616" s="281"/>
      <c r="F616" s="281"/>
      <c r="G616" s="281"/>
      <c r="H616" s="281"/>
      <c r="I616" s="281"/>
    </row>
    <row r="617" spans="2:9" ht="15.75">
      <c r="B617" s="281"/>
      <c r="C617" s="281"/>
      <c r="D617" s="281"/>
      <c r="E617" s="281"/>
      <c r="F617" s="281"/>
      <c r="G617" s="281"/>
      <c r="H617" s="281"/>
      <c r="I617" s="281"/>
    </row>
    <row r="618" spans="2:9" ht="15.75">
      <c r="B618" s="281"/>
      <c r="C618" s="281"/>
      <c r="D618" s="281"/>
      <c r="E618" s="281"/>
      <c r="F618" s="281"/>
      <c r="G618" s="281"/>
      <c r="H618" s="281"/>
      <c r="I618" s="281"/>
    </row>
    <row r="619" spans="2:9" ht="15.75">
      <c r="B619" s="281"/>
      <c r="C619" s="281"/>
      <c r="D619" s="281"/>
      <c r="E619" s="281"/>
      <c r="F619" s="281"/>
      <c r="G619" s="281"/>
      <c r="H619" s="281"/>
      <c r="I619" s="281"/>
    </row>
    <row r="620" spans="2:9" ht="15.75">
      <c r="B620" s="281"/>
      <c r="C620" s="281"/>
      <c r="D620" s="281"/>
      <c r="E620" s="281"/>
      <c r="F620" s="281"/>
      <c r="G620" s="281"/>
      <c r="H620" s="281"/>
      <c r="I620" s="281"/>
    </row>
    <row r="621" spans="2:9" ht="15.75">
      <c r="B621" s="281"/>
      <c r="C621" s="281"/>
      <c r="D621" s="281"/>
      <c r="E621" s="281"/>
      <c r="F621" s="281"/>
      <c r="G621" s="281"/>
      <c r="H621" s="281"/>
      <c r="I621" s="281"/>
    </row>
    <row r="622" spans="2:9" ht="15.75">
      <c r="B622" s="281"/>
      <c r="C622" s="281"/>
      <c r="D622" s="281"/>
      <c r="E622" s="281"/>
      <c r="F622" s="281"/>
      <c r="G622" s="281"/>
      <c r="H622" s="281"/>
      <c r="I622" s="281"/>
    </row>
    <row r="623" spans="2:9" ht="15.75">
      <c r="B623" s="281"/>
      <c r="C623" s="281"/>
      <c r="D623" s="281"/>
      <c r="E623" s="281"/>
      <c r="F623" s="281"/>
      <c r="G623" s="281"/>
      <c r="H623" s="281"/>
      <c r="I623" s="281"/>
    </row>
    <row r="624" spans="2:9" ht="15.75">
      <c r="B624" s="281"/>
      <c r="C624" s="281"/>
      <c r="D624" s="281"/>
      <c r="E624" s="281"/>
      <c r="F624" s="281"/>
      <c r="G624" s="281"/>
      <c r="H624" s="281"/>
      <c r="I624" s="281"/>
    </row>
    <row r="625" spans="2:9" ht="15.75">
      <c r="B625" s="281"/>
      <c r="C625" s="281"/>
      <c r="D625" s="281"/>
      <c r="E625" s="281"/>
      <c r="F625" s="281"/>
      <c r="G625" s="281"/>
      <c r="H625" s="281"/>
      <c r="I625" s="281"/>
    </row>
    <row r="626" spans="2:9" ht="15.75">
      <c r="B626" s="281"/>
      <c r="C626" s="281"/>
      <c r="D626" s="281"/>
      <c r="E626" s="281"/>
      <c r="F626" s="281"/>
      <c r="G626" s="281"/>
      <c r="H626" s="281"/>
      <c r="I626" s="281"/>
    </row>
    <row r="627" spans="2:9" ht="15.75">
      <c r="B627" s="281"/>
      <c r="C627" s="281"/>
      <c r="D627" s="281"/>
      <c r="E627" s="281"/>
      <c r="F627" s="281"/>
      <c r="G627" s="281"/>
      <c r="H627" s="281"/>
      <c r="I627" s="281"/>
    </row>
    <row r="628" spans="2:9" ht="15.75">
      <c r="B628" s="281"/>
      <c r="C628" s="281"/>
      <c r="D628" s="281"/>
      <c r="E628" s="281"/>
      <c r="F628" s="281"/>
      <c r="G628" s="281"/>
      <c r="H628" s="281"/>
      <c r="I628" s="281"/>
    </row>
    <row r="629" spans="2:9" ht="15.75">
      <c r="B629" s="281"/>
      <c r="C629" s="281"/>
      <c r="D629" s="281"/>
      <c r="E629" s="281"/>
      <c r="F629" s="281"/>
      <c r="G629" s="281"/>
      <c r="H629" s="281"/>
      <c r="I629" s="281"/>
    </row>
    <row r="630" spans="2:9" ht="15.75">
      <c r="B630" s="281"/>
      <c r="C630" s="281"/>
      <c r="D630" s="281"/>
      <c r="E630" s="281"/>
      <c r="F630" s="281"/>
      <c r="G630" s="281"/>
      <c r="H630" s="281"/>
      <c r="I630" s="281"/>
    </row>
    <row r="631" spans="2:9" ht="15.75">
      <c r="B631" s="281"/>
      <c r="C631" s="281"/>
      <c r="D631" s="281"/>
      <c r="E631" s="281"/>
      <c r="F631" s="281"/>
      <c r="G631" s="281"/>
      <c r="H631" s="281"/>
      <c r="I631" s="281"/>
    </row>
    <row r="632" spans="2:9" ht="15.75">
      <c r="B632" s="281"/>
      <c r="C632" s="281"/>
      <c r="D632" s="281"/>
      <c r="E632" s="281"/>
      <c r="F632" s="281"/>
      <c r="G632" s="281"/>
      <c r="H632" s="281"/>
      <c r="I632" s="281"/>
    </row>
    <row r="633" spans="2:9" ht="15.75">
      <c r="B633" s="281"/>
      <c r="C633" s="281"/>
      <c r="D633" s="281"/>
      <c r="E633" s="281"/>
      <c r="F633" s="281"/>
      <c r="G633" s="281"/>
      <c r="H633" s="281"/>
      <c r="I633" s="281"/>
    </row>
    <row r="634" spans="2:9" ht="15.75">
      <c r="B634" s="281"/>
      <c r="C634" s="281"/>
      <c r="D634" s="281"/>
      <c r="E634" s="281"/>
      <c r="F634" s="281"/>
      <c r="G634" s="281"/>
      <c r="H634" s="281"/>
      <c r="I634" s="281"/>
    </row>
    <row r="635" spans="2:9" ht="15.75">
      <c r="B635" s="281"/>
      <c r="C635" s="281"/>
      <c r="D635" s="281"/>
      <c r="E635" s="281"/>
      <c r="F635" s="281"/>
      <c r="G635" s="281"/>
      <c r="H635" s="281"/>
      <c r="I635" s="281"/>
    </row>
    <row r="636" spans="2:9" ht="15.75">
      <c r="B636" s="281"/>
      <c r="C636" s="281"/>
      <c r="D636" s="281"/>
      <c r="E636" s="281"/>
      <c r="F636" s="281"/>
      <c r="G636" s="281"/>
      <c r="H636" s="281"/>
      <c r="I636" s="281"/>
    </row>
    <row r="637" spans="2:9" ht="15.75">
      <c r="B637" s="281"/>
      <c r="C637" s="281"/>
      <c r="D637" s="281"/>
      <c r="E637" s="281"/>
      <c r="F637" s="281"/>
      <c r="G637" s="281"/>
      <c r="H637" s="281"/>
      <c r="I637" s="281"/>
    </row>
    <row r="638" spans="2:9" ht="15.75">
      <c r="B638" s="281"/>
      <c r="C638" s="281"/>
      <c r="D638" s="281"/>
      <c r="E638" s="281"/>
      <c r="F638" s="281"/>
      <c r="G638" s="281"/>
      <c r="H638" s="281"/>
      <c r="I638" s="281"/>
    </row>
    <row r="639" spans="2:9" ht="15.75">
      <c r="B639" s="281"/>
      <c r="C639" s="281"/>
      <c r="D639" s="281"/>
      <c r="E639" s="281"/>
      <c r="F639" s="281"/>
      <c r="G639" s="281"/>
      <c r="H639" s="281"/>
      <c r="I639" s="281"/>
    </row>
    <row r="640" spans="2:9" ht="15.75">
      <c r="B640" s="281"/>
      <c r="C640" s="281"/>
      <c r="D640" s="281"/>
      <c r="E640" s="281"/>
      <c r="F640" s="281"/>
      <c r="G640" s="281"/>
      <c r="H640" s="281"/>
      <c r="I640" s="281"/>
    </row>
    <row r="641" spans="2:9" ht="15.75">
      <c r="B641" s="281"/>
      <c r="C641" s="281"/>
      <c r="D641" s="281"/>
      <c r="E641" s="281"/>
      <c r="F641" s="281"/>
      <c r="G641" s="281"/>
      <c r="H641" s="281"/>
      <c r="I641" s="281"/>
    </row>
    <row r="642" spans="2:9" ht="15.75">
      <c r="B642" s="281"/>
      <c r="C642" s="281"/>
      <c r="D642" s="281"/>
      <c r="E642" s="281"/>
      <c r="F642" s="281"/>
      <c r="G642" s="281"/>
      <c r="H642" s="281"/>
      <c r="I642" s="281"/>
    </row>
    <row r="643" spans="2:9" ht="15.75">
      <c r="B643" s="281"/>
      <c r="C643" s="281"/>
      <c r="D643" s="281"/>
      <c r="E643" s="281"/>
      <c r="F643" s="281"/>
      <c r="G643" s="281"/>
      <c r="H643" s="281"/>
      <c r="I643" s="281"/>
    </row>
    <row r="644" spans="2:9" ht="15.75">
      <c r="B644" s="281"/>
      <c r="C644" s="281"/>
      <c r="D644" s="281"/>
      <c r="E644" s="281"/>
      <c r="F644" s="281"/>
      <c r="G644" s="281"/>
      <c r="H644" s="281"/>
      <c r="I644" s="281"/>
    </row>
    <row r="645" spans="2:9" ht="15.75">
      <c r="B645" s="281"/>
      <c r="C645" s="281"/>
      <c r="D645" s="281"/>
      <c r="E645" s="281"/>
      <c r="F645" s="281"/>
      <c r="G645" s="281"/>
      <c r="H645" s="281"/>
      <c r="I645" s="281"/>
    </row>
    <row r="646" spans="2:9" ht="15.75">
      <c r="B646" s="281"/>
      <c r="C646" s="281"/>
      <c r="D646" s="281"/>
      <c r="E646" s="281"/>
      <c r="F646" s="281"/>
      <c r="G646" s="281"/>
      <c r="H646" s="281"/>
      <c r="I646" s="281"/>
    </row>
    <row r="647" spans="2:9" ht="15.75">
      <c r="B647" s="281"/>
      <c r="C647" s="281"/>
      <c r="D647" s="281"/>
      <c r="E647" s="281"/>
      <c r="F647" s="281"/>
      <c r="G647" s="281"/>
      <c r="H647" s="281"/>
      <c r="I647" s="281"/>
    </row>
    <row r="648" spans="2:9" ht="15.75">
      <c r="B648" s="281"/>
      <c r="C648" s="281"/>
      <c r="D648" s="281"/>
      <c r="E648" s="281"/>
      <c r="F648" s="281"/>
      <c r="G648" s="281"/>
      <c r="H648" s="281"/>
      <c r="I648" s="281"/>
    </row>
    <row r="649" spans="2:9" ht="15.75">
      <c r="B649" s="281"/>
      <c r="C649" s="281"/>
      <c r="D649" s="281"/>
      <c r="E649" s="281"/>
      <c r="F649" s="281"/>
      <c r="G649" s="281"/>
      <c r="H649" s="281"/>
      <c r="I649" s="281"/>
    </row>
    <row r="650" spans="2:9" ht="15.75">
      <c r="B650" s="281"/>
      <c r="C650" s="281"/>
      <c r="D650" s="281"/>
      <c r="E650" s="281"/>
      <c r="F650" s="281"/>
      <c r="G650" s="281"/>
      <c r="H650" s="281"/>
      <c r="I650" s="281"/>
    </row>
    <row r="651" spans="2:9" ht="15.75">
      <c r="B651" s="281"/>
      <c r="C651" s="281"/>
      <c r="D651" s="281"/>
      <c r="E651" s="281"/>
      <c r="F651" s="281"/>
      <c r="G651" s="281"/>
      <c r="H651" s="281"/>
      <c r="I651" s="281"/>
    </row>
    <row r="652" spans="2:9" ht="15.75">
      <c r="B652" s="281"/>
      <c r="C652" s="281"/>
      <c r="D652" s="281"/>
      <c r="E652" s="281"/>
      <c r="F652" s="281"/>
      <c r="G652" s="281"/>
      <c r="H652" s="281"/>
      <c r="I652" s="281"/>
    </row>
    <row r="653" spans="2:9" ht="15.75">
      <c r="B653" s="281"/>
      <c r="C653" s="281"/>
      <c r="D653" s="281"/>
      <c r="E653" s="281"/>
      <c r="F653" s="281"/>
      <c r="G653" s="281"/>
      <c r="H653" s="281"/>
      <c r="I653" s="281"/>
    </row>
    <row r="654" spans="2:9" ht="15.75">
      <c r="B654" s="281"/>
      <c r="C654" s="281"/>
      <c r="D654" s="281"/>
      <c r="E654" s="281"/>
      <c r="F654" s="281"/>
      <c r="G654" s="281"/>
      <c r="H654" s="281"/>
      <c r="I654" s="281"/>
    </row>
    <row r="655" spans="2:9" ht="15.75">
      <c r="B655" s="281"/>
      <c r="C655" s="281"/>
      <c r="D655" s="281"/>
      <c r="E655" s="281"/>
      <c r="F655" s="281"/>
      <c r="G655" s="281"/>
      <c r="H655" s="281"/>
      <c r="I655" s="281"/>
    </row>
    <row r="656" spans="2:9" ht="15.75">
      <c r="B656" s="281"/>
      <c r="C656" s="281"/>
      <c r="D656" s="281"/>
      <c r="E656" s="281"/>
      <c r="F656" s="281"/>
      <c r="G656" s="281"/>
      <c r="H656" s="281"/>
      <c r="I656" s="281"/>
    </row>
    <row r="657" spans="2:9" ht="15.75">
      <c r="B657" s="281"/>
      <c r="C657" s="281"/>
      <c r="D657" s="281"/>
      <c r="E657" s="281"/>
      <c r="F657" s="281"/>
      <c r="G657" s="281"/>
      <c r="H657" s="281"/>
      <c r="I657" s="281"/>
    </row>
    <row r="658" spans="2:9" ht="15.75">
      <c r="B658" s="281"/>
      <c r="C658" s="281"/>
      <c r="D658" s="281"/>
      <c r="E658" s="281"/>
      <c r="F658" s="281"/>
      <c r="G658" s="281"/>
      <c r="H658" s="281"/>
      <c r="I658" s="281"/>
    </row>
    <row r="659" spans="2:9" ht="15.75">
      <c r="B659" s="281"/>
      <c r="C659" s="281"/>
      <c r="D659" s="281"/>
      <c r="E659" s="281"/>
      <c r="F659" s="281"/>
      <c r="G659" s="281"/>
      <c r="H659" s="281"/>
      <c r="I659" s="281"/>
    </row>
    <row r="660" spans="2:9" ht="15.75">
      <c r="B660" s="281"/>
      <c r="C660" s="281"/>
      <c r="D660" s="281"/>
      <c r="E660" s="281"/>
      <c r="F660" s="281"/>
      <c r="G660" s="281"/>
      <c r="H660" s="281"/>
      <c r="I660" s="281"/>
    </row>
    <row r="661" spans="2:9" ht="15.75">
      <c r="B661" s="281"/>
      <c r="C661" s="281"/>
      <c r="D661" s="281"/>
      <c r="E661" s="281"/>
      <c r="F661" s="281"/>
      <c r="G661" s="281"/>
      <c r="H661" s="281"/>
      <c r="I661" s="281"/>
    </row>
    <row r="662" spans="2:9" ht="15.75">
      <c r="B662" s="281"/>
      <c r="C662" s="281"/>
      <c r="D662" s="281"/>
      <c r="E662" s="281"/>
      <c r="F662" s="281"/>
      <c r="G662" s="281"/>
      <c r="H662" s="281"/>
      <c r="I662" s="281"/>
    </row>
    <row r="663" spans="2:9" ht="15.75">
      <c r="B663" s="281"/>
      <c r="C663" s="281"/>
      <c r="D663" s="281"/>
      <c r="E663" s="281"/>
      <c r="F663" s="281"/>
      <c r="G663" s="281"/>
      <c r="H663" s="281"/>
      <c r="I663" s="281"/>
    </row>
    <row r="664" spans="2:9" ht="15.75">
      <c r="B664" s="281"/>
      <c r="C664" s="281"/>
      <c r="D664" s="281"/>
      <c r="E664" s="281"/>
      <c r="F664" s="281"/>
      <c r="G664" s="281"/>
      <c r="H664" s="281"/>
      <c r="I664" s="281"/>
    </row>
    <row r="665" spans="2:9" ht="15.75">
      <c r="B665" s="281"/>
      <c r="C665" s="281"/>
      <c r="D665" s="281"/>
      <c r="E665" s="281"/>
      <c r="F665" s="281"/>
      <c r="G665" s="281"/>
      <c r="H665" s="281"/>
      <c r="I665" s="281"/>
    </row>
    <row r="666" spans="2:9" ht="15.75">
      <c r="B666" s="281"/>
      <c r="C666" s="281"/>
      <c r="D666" s="281"/>
      <c r="E666" s="281"/>
      <c r="F666" s="281"/>
      <c r="G666" s="281"/>
      <c r="H666" s="281"/>
      <c r="I666" s="281"/>
    </row>
    <row r="667" spans="2:9" ht="15.75">
      <c r="B667" s="281"/>
      <c r="C667" s="281"/>
      <c r="D667" s="281"/>
      <c r="E667" s="281"/>
      <c r="F667" s="281"/>
      <c r="G667" s="281"/>
      <c r="H667" s="281"/>
      <c r="I667" s="281"/>
    </row>
    <row r="668" spans="2:9" ht="15.75">
      <c r="B668" s="281"/>
      <c r="C668" s="281"/>
      <c r="D668" s="281"/>
      <c r="E668" s="281"/>
      <c r="F668" s="281"/>
      <c r="G668" s="281"/>
      <c r="H668" s="281"/>
      <c r="I668" s="281"/>
    </row>
    <row r="669" spans="2:9" ht="15.75">
      <c r="B669" s="281"/>
      <c r="C669" s="281"/>
      <c r="D669" s="281"/>
      <c r="E669" s="281"/>
      <c r="F669" s="281"/>
      <c r="G669" s="281"/>
      <c r="H669" s="281"/>
      <c r="I669" s="281"/>
    </row>
    <row r="670" spans="2:9" ht="15.75">
      <c r="B670" s="281"/>
      <c r="C670" s="281"/>
      <c r="D670" s="281"/>
      <c r="E670" s="281"/>
      <c r="F670" s="281"/>
      <c r="G670" s="281"/>
      <c r="H670" s="281"/>
      <c r="I670" s="281"/>
    </row>
    <row r="671" spans="2:9" ht="15.75">
      <c r="B671" s="281"/>
      <c r="C671" s="281"/>
      <c r="D671" s="281"/>
      <c r="E671" s="281"/>
      <c r="F671" s="281"/>
      <c r="G671" s="281"/>
      <c r="H671" s="281"/>
      <c r="I671" s="281"/>
    </row>
    <row r="672" spans="2:9" ht="15.75">
      <c r="B672" s="281"/>
      <c r="C672" s="281"/>
      <c r="D672" s="281"/>
      <c r="E672" s="281"/>
      <c r="F672" s="281"/>
      <c r="G672" s="281"/>
      <c r="H672" s="281"/>
      <c r="I672" s="281"/>
    </row>
    <row r="673" spans="2:9" ht="15.75">
      <c r="B673" s="281"/>
      <c r="C673" s="281"/>
      <c r="D673" s="281"/>
      <c r="E673" s="281"/>
      <c r="F673" s="281"/>
      <c r="G673" s="281"/>
      <c r="H673" s="281"/>
      <c r="I673" s="281"/>
    </row>
    <row r="674" spans="2:9" ht="15.75">
      <c r="B674" s="281"/>
      <c r="C674" s="281"/>
      <c r="D674" s="281"/>
      <c r="E674" s="281"/>
      <c r="F674" s="281"/>
      <c r="G674" s="281"/>
      <c r="H674" s="281"/>
      <c r="I674" s="281"/>
    </row>
    <row r="675" spans="2:9" ht="15.75">
      <c r="B675" s="281"/>
      <c r="C675" s="281"/>
      <c r="D675" s="281"/>
      <c r="E675" s="281"/>
      <c r="F675" s="281"/>
      <c r="G675" s="281"/>
      <c r="H675" s="281"/>
      <c r="I675" s="281"/>
    </row>
    <row r="676" spans="2:9" ht="15.75">
      <c r="B676" s="281"/>
      <c r="C676" s="281"/>
      <c r="D676" s="281"/>
      <c r="E676" s="281"/>
      <c r="F676" s="281"/>
      <c r="G676" s="281"/>
      <c r="H676" s="281"/>
      <c r="I676" s="281"/>
    </row>
    <row r="677" spans="2:9" ht="15.75">
      <c r="B677" s="281"/>
      <c r="C677" s="281"/>
      <c r="D677" s="281"/>
      <c r="E677" s="281"/>
      <c r="F677" s="281"/>
      <c r="G677" s="281"/>
      <c r="H677" s="281"/>
      <c r="I677" s="281"/>
    </row>
    <row r="678" spans="2:9" ht="15.75">
      <c r="B678" s="281"/>
      <c r="C678" s="281"/>
      <c r="D678" s="281"/>
      <c r="E678" s="281"/>
      <c r="F678" s="281"/>
      <c r="G678" s="281"/>
      <c r="H678" s="281"/>
      <c r="I678" s="281"/>
    </row>
    <row r="679" spans="2:9" ht="15.75">
      <c r="B679" s="281"/>
      <c r="C679" s="281"/>
      <c r="D679" s="281"/>
      <c r="E679" s="281"/>
      <c r="F679" s="281"/>
      <c r="G679" s="281"/>
      <c r="H679" s="281"/>
      <c r="I679" s="281"/>
    </row>
    <row r="680" spans="2:9" ht="15.75">
      <c r="B680" s="281"/>
      <c r="C680" s="281"/>
      <c r="D680" s="281"/>
      <c r="E680" s="281"/>
      <c r="F680" s="281"/>
      <c r="G680" s="281"/>
      <c r="H680" s="281"/>
      <c r="I680" s="281"/>
    </row>
    <row r="681" spans="2:9" ht="15.75">
      <c r="B681" s="281"/>
      <c r="C681" s="281"/>
      <c r="D681" s="281"/>
      <c r="E681" s="281"/>
      <c r="F681" s="281"/>
      <c r="G681" s="281"/>
      <c r="H681" s="281"/>
      <c r="I681" s="281"/>
    </row>
    <row r="682" spans="2:9" ht="15.75">
      <c r="B682" s="281"/>
      <c r="C682" s="281"/>
      <c r="D682" s="281"/>
      <c r="E682" s="281"/>
      <c r="F682" s="281"/>
      <c r="G682" s="281"/>
      <c r="H682" s="281"/>
      <c r="I682" s="281"/>
    </row>
    <row r="683" spans="2:9" ht="15.75">
      <c r="B683" s="281"/>
      <c r="C683" s="281"/>
      <c r="D683" s="281"/>
      <c r="E683" s="281"/>
      <c r="F683" s="281"/>
      <c r="G683" s="281"/>
      <c r="H683" s="281"/>
      <c r="I683" s="281"/>
    </row>
    <row r="684" spans="2:9" ht="15.75">
      <c r="B684" s="281"/>
      <c r="C684" s="281"/>
      <c r="D684" s="281"/>
      <c r="E684" s="281"/>
      <c r="F684" s="281"/>
      <c r="G684" s="281"/>
      <c r="H684" s="281"/>
      <c r="I684" s="281"/>
    </row>
    <row r="685" spans="2:9" ht="15.75">
      <c r="B685" s="281"/>
      <c r="C685" s="281"/>
      <c r="D685" s="281"/>
      <c r="E685" s="281"/>
      <c r="F685" s="281"/>
      <c r="G685" s="281"/>
      <c r="H685" s="281"/>
      <c r="I685" s="281"/>
    </row>
    <row r="686" spans="2:9" ht="15.75">
      <c r="B686" s="281"/>
      <c r="C686" s="281"/>
      <c r="D686" s="281"/>
      <c r="E686" s="281"/>
      <c r="F686" s="281"/>
      <c r="G686" s="281"/>
      <c r="H686" s="281"/>
      <c r="I686" s="281"/>
    </row>
    <row r="687" spans="2:9" ht="15.75">
      <c r="B687" s="281"/>
      <c r="C687" s="281"/>
      <c r="D687" s="281"/>
      <c r="E687" s="281"/>
      <c r="F687" s="281"/>
      <c r="G687" s="281"/>
      <c r="H687" s="281"/>
      <c r="I687" s="281"/>
    </row>
    <row r="688" spans="2:9" ht="15.75">
      <c r="B688" s="281"/>
      <c r="C688" s="281"/>
      <c r="D688" s="281"/>
      <c r="E688" s="281"/>
      <c r="F688" s="281"/>
      <c r="G688" s="281"/>
      <c r="H688" s="281"/>
      <c r="I688" s="281"/>
    </row>
    <row r="689" spans="2:9" ht="15.75">
      <c r="B689" s="281"/>
      <c r="C689" s="281"/>
      <c r="D689" s="281"/>
      <c r="E689" s="281"/>
      <c r="F689" s="281"/>
      <c r="G689" s="281"/>
      <c r="H689" s="281"/>
      <c r="I689" s="281"/>
    </row>
    <row r="690" spans="2:9" ht="15.75">
      <c r="B690" s="281"/>
      <c r="C690" s="281"/>
      <c r="D690" s="281"/>
      <c r="E690" s="281"/>
      <c r="F690" s="281"/>
      <c r="G690" s="281"/>
      <c r="H690" s="281"/>
      <c r="I690" s="281"/>
    </row>
    <row r="691" spans="2:9" ht="15.75">
      <c r="B691" s="281"/>
      <c r="C691" s="281"/>
      <c r="D691" s="281"/>
      <c r="E691" s="281"/>
      <c r="F691" s="281"/>
      <c r="G691" s="281"/>
      <c r="H691" s="281"/>
      <c r="I691" s="281"/>
    </row>
    <row r="692" spans="2:9" ht="15.75">
      <c r="B692" s="281"/>
      <c r="C692" s="281"/>
      <c r="D692" s="281"/>
      <c r="E692" s="281"/>
      <c r="F692" s="281"/>
      <c r="G692" s="281"/>
      <c r="H692" s="281"/>
      <c r="I692" s="281"/>
    </row>
    <row r="693" spans="2:9" ht="15.75">
      <c r="B693" s="281"/>
      <c r="C693" s="281"/>
      <c r="D693" s="281"/>
      <c r="E693" s="281"/>
      <c r="F693" s="281"/>
      <c r="G693" s="281"/>
      <c r="H693" s="281"/>
      <c r="I693" s="281"/>
    </row>
    <row r="694" spans="2:9" ht="15.75">
      <c r="B694" s="281"/>
      <c r="C694" s="281"/>
      <c r="D694" s="281"/>
      <c r="E694" s="281"/>
      <c r="F694" s="281"/>
      <c r="G694" s="281"/>
      <c r="H694" s="281"/>
      <c r="I694" s="281"/>
    </row>
    <row r="695" spans="2:9" ht="15.75">
      <c r="B695" s="281"/>
      <c r="C695" s="281"/>
      <c r="D695" s="281"/>
      <c r="E695" s="281"/>
      <c r="F695" s="281"/>
      <c r="G695" s="281"/>
      <c r="H695" s="281"/>
      <c r="I695" s="281"/>
    </row>
    <row r="696" spans="2:9" ht="15.75">
      <c r="B696" s="281"/>
      <c r="C696" s="281"/>
      <c r="D696" s="281"/>
      <c r="E696" s="281"/>
      <c r="F696" s="281"/>
      <c r="G696" s="281"/>
      <c r="H696" s="281"/>
      <c r="I696" s="281"/>
    </row>
    <row r="697" spans="2:9" ht="15.75">
      <c r="B697" s="281"/>
      <c r="C697" s="281"/>
      <c r="D697" s="281"/>
      <c r="E697" s="281"/>
      <c r="F697" s="281"/>
      <c r="G697" s="281"/>
      <c r="H697" s="281"/>
      <c r="I697" s="281"/>
    </row>
    <row r="698" spans="2:9" ht="15.75">
      <c r="B698" s="281"/>
      <c r="C698" s="281"/>
      <c r="D698" s="281"/>
      <c r="E698" s="281"/>
      <c r="F698" s="281"/>
      <c r="G698" s="281"/>
      <c r="H698" s="281"/>
      <c r="I698" s="281"/>
    </row>
    <row r="699" spans="2:9" ht="15.75">
      <c r="B699" s="281"/>
      <c r="C699" s="281"/>
      <c r="D699" s="281"/>
      <c r="E699" s="281"/>
      <c r="F699" s="281"/>
      <c r="G699" s="281"/>
      <c r="H699" s="281"/>
      <c r="I699" s="281"/>
    </row>
    <row r="700" spans="2:9" ht="15.75">
      <c r="B700" s="281"/>
      <c r="C700" s="281"/>
      <c r="D700" s="281"/>
      <c r="E700" s="281"/>
      <c r="F700" s="281"/>
      <c r="G700" s="281"/>
      <c r="H700" s="281"/>
      <c r="I700" s="281"/>
    </row>
    <row r="701" spans="2:9" ht="15.75">
      <c r="B701" s="281"/>
      <c r="C701" s="281"/>
      <c r="D701" s="281"/>
      <c r="E701" s="281"/>
      <c r="F701" s="281"/>
      <c r="G701" s="281"/>
      <c r="H701" s="281"/>
      <c r="I701" s="281"/>
    </row>
    <row r="702" spans="2:9" ht="15.75">
      <c r="B702" s="281"/>
      <c r="C702" s="281"/>
      <c r="D702" s="281"/>
      <c r="E702" s="281"/>
      <c r="F702" s="281"/>
      <c r="G702" s="281"/>
      <c r="H702" s="281"/>
      <c r="I702" s="281"/>
    </row>
    <row r="703" spans="2:9" ht="15.75">
      <c r="B703" s="281"/>
      <c r="C703" s="281"/>
      <c r="D703" s="281"/>
      <c r="E703" s="281"/>
      <c r="F703" s="281"/>
      <c r="G703" s="281"/>
      <c r="H703" s="281"/>
      <c r="I703" s="281"/>
    </row>
    <row r="704" spans="2:9" ht="15.75">
      <c r="B704" s="281"/>
      <c r="C704" s="281"/>
      <c r="D704" s="281"/>
      <c r="E704" s="281"/>
      <c r="F704" s="281"/>
      <c r="G704" s="281"/>
      <c r="H704" s="281"/>
      <c r="I704" s="281"/>
    </row>
    <row r="705" spans="2:9" ht="15.75">
      <c r="B705" s="281"/>
      <c r="C705" s="281"/>
      <c r="D705" s="281"/>
      <c r="E705" s="281"/>
      <c r="F705" s="281"/>
      <c r="G705" s="281"/>
      <c r="H705" s="281"/>
      <c r="I705" s="281"/>
    </row>
    <row r="706" spans="2:9" ht="15.75">
      <c r="B706" s="281"/>
      <c r="C706" s="281"/>
      <c r="D706" s="281"/>
      <c r="E706" s="281"/>
      <c r="F706" s="281"/>
      <c r="G706" s="281"/>
      <c r="H706" s="281"/>
      <c r="I706" s="281"/>
    </row>
    <row r="707" spans="2:9" ht="15.75">
      <c r="B707" s="281"/>
      <c r="C707" s="281"/>
      <c r="D707" s="281"/>
      <c r="E707" s="281"/>
      <c r="F707" s="281"/>
      <c r="G707" s="281"/>
      <c r="H707" s="281"/>
      <c r="I707" s="281"/>
    </row>
    <row r="708" spans="2:9" ht="15.75">
      <c r="B708" s="281"/>
      <c r="C708" s="281"/>
      <c r="D708" s="281"/>
      <c r="E708" s="281"/>
      <c r="F708" s="281"/>
      <c r="G708" s="281"/>
      <c r="H708" s="281"/>
      <c r="I708" s="281"/>
    </row>
    <row r="709" spans="2:9" ht="15.75">
      <c r="B709" s="281"/>
      <c r="C709" s="281"/>
      <c r="D709" s="281"/>
      <c r="E709" s="281"/>
      <c r="F709" s="281"/>
      <c r="G709" s="281"/>
      <c r="H709" s="281"/>
      <c r="I709" s="281"/>
    </row>
    <row r="710" spans="2:9" ht="15.75">
      <c r="B710" s="281"/>
      <c r="C710" s="281"/>
      <c r="D710" s="281"/>
      <c r="E710" s="281"/>
      <c r="F710" s="281"/>
      <c r="G710" s="281"/>
      <c r="H710" s="281"/>
      <c r="I710" s="281"/>
    </row>
    <row r="711" spans="2:9" ht="15.75">
      <c r="B711" s="281"/>
      <c r="C711" s="281"/>
      <c r="D711" s="281"/>
      <c r="E711" s="281"/>
      <c r="F711" s="281"/>
      <c r="G711" s="281"/>
      <c r="H711" s="281"/>
      <c r="I711" s="281"/>
    </row>
    <row r="712" spans="2:9" ht="15.75">
      <c r="B712" s="281"/>
      <c r="C712" s="281"/>
      <c r="D712" s="281"/>
      <c r="E712" s="281"/>
      <c r="F712" s="281"/>
      <c r="G712" s="281"/>
      <c r="H712" s="281"/>
      <c r="I712" s="281"/>
    </row>
    <row r="713" spans="2:9" ht="15.75">
      <c r="B713" s="281"/>
      <c r="C713" s="281"/>
      <c r="D713" s="281"/>
      <c r="E713" s="281"/>
      <c r="F713" s="281"/>
      <c r="G713" s="281"/>
      <c r="H713" s="281"/>
      <c r="I713" s="281"/>
    </row>
    <row r="714" spans="2:9" ht="15.75">
      <c r="B714" s="281"/>
      <c r="C714" s="281"/>
      <c r="D714" s="281"/>
      <c r="E714" s="281"/>
      <c r="F714" s="281"/>
      <c r="G714" s="281"/>
      <c r="H714" s="281"/>
      <c r="I714" s="281"/>
    </row>
    <row r="715" spans="2:9" ht="15.75">
      <c r="B715" s="281"/>
      <c r="C715" s="281"/>
      <c r="D715" s="281"/>
      <c r="E715" s="281"/>
      <c r="F715" s="281"/>
      <c r="G715" s="281"/>
      <c r="H715" s="281"/>
      <c r="I715" s="281"/>
    </row>
    <row r="716" spans="2:9" ht="15.75">
      <c r="B716" s="281"/>
      <c r="C716" s="281"/>
      <c r="D716" s="281"/>
      <c r="E716" s="281"/>
      <c r="F716" s="281"/>
      <c r="G716" s="281"/>
      <c r="H716" s="281"/>
      <c r="I716" s="281"/>
    </row>
    <row r="717" spans="2:9" ht="15.75">
      <c r="B717" s="281"/>
      <c r="C717" s="281"/>
      <c r="D717" s="281"/>
      <c r="E717" s="281"/>
      <c r="F717" s="281"/>
      <c r="G717" s="281"/>
      <c r="H717" s="281"/>
      <c r="I717" s="281"/>
    </row>
    <row r="718" spans="2:9" ht="15.75">
      <c r="B718" s="281"/>
      <c r="C718" s="281"/>
      <c r="D718" s="281"/>
      <c r="E718" s="281"/>
      <c r="F718" s="281"/>
      <c r="G718" s="281"/>
      <c r="H718" s="281"/>
      <c r="I718" s="281"/>
    </row>
    <row r="719" spans="2:9" ht="15.75">
      <c r="B719" s="281"/>
      <c r="C719" s="281"/>
      <c r="D719" s="281"/>
      <c r="E719" s="281"/>
      <c r="F719" s="281"/>
      <c r="G719" s="281"/>
      <c r="H719" s="281"/>
      <c r="I719" s="281"/>
    </row>
    <row r="720" spans="2:9" ht="15.75">
      <c r="B720" s="281"/>
      <c r="C720" s="281"/>
      <c r="D720" s="281"/>
      <c r="E720" s="281"/>
      <c r="F720" s="281"/>
      <c r="G720" s="281"/>
      <c r="H720" s="281"/>
      <c r="I720" s="281"/>
    </row>
    <row r="721" spans="2:9" ht="15.75">
      <c r="B721" s="281"/>
      <c r="C721" s="281"/>
      <c r="D721" s="281"/>
      <c r="E721" s="281"/>
      <c r="F721" s="281"/>
      <c r="G721" s="281"/>
      <c r="H721" s="281"/>
      <c r="I721" s="281"/>
    </row>
    <row r="722" spans="2:9" ht="15.75">
      <c r="B722" s="281"/>
      <c r="C722" s="281"/>
      <c r="D722" s="281"/>
      <c r="E722" s="281"/>
      <c r="F722" s="281"/>
      <c r="G722" s="281"/>
      <c r="H722" s="281"/>
      <c r="I722" s="281"/>
    </row>
    <row r="723" spans="2:9" ht="15.75">
      <c r="B723" s="281"/>
      <c r="C723" s="281"/>
      <c r="D723" s="281"/>
      <c r="E723" s="281"/>
      <c r="F723" s="281"/>
      <c r="G723" s="281"/>
      <c r="H723" s="281"/>
      <c r="I723" s="281"/>
    </row>
    <row r="724" spans="2:9" ht="15.75">
      <c r="B724" s="281"/>
      <c r="C724" s="281"/>
      <c r="D724" s="281"/>
      <c r="E724" s="281"/>
      <c r="F724" s="281"/>
      <c r="G724" s="281"/>
      <c r="H724" s="281"/>
      <c r="I724" s="281"/>
    </row>
    <row r="725" spans="2:9" ht="15.75">
      <c r="B725" s="281"/>
      <c r="C725" s="281"/>
      <c r="D725" s="281"/>
      <c r="E725" s="281"/>
      <c r="F725" s="281"/>
      <c r="G725" s="281"/>
      <c r="H725" s="281"/>
      <c r="I725" s="281"/>
    </row>
    <row r="726" spans="2:9" ht="15.75">
      <c r="B726" s="281"/>
      <c r="C726" s="281"/>
      <c r="D726" s="281"/>
      <c r="E726" s="281"/>
      <c r="F726" s="281"/>
      <c r="G726" s="281"/>
      <c r="H726" s="281"/>
      <c r="I726" s="281"/>
    </row>
    <row r="727" spans="2:9" ht="15.75">
      <c r="B727" s="281"/>
      <c r="C727" s="281"/>
      <c r="D727" s="281"/>
      <c r="E727" s="281"/>
      <c r="F727" s="281"/>
      <c r="G727" s="281"/>
      <c r="H727" s="281"/>
      <c r="I727" s="281"/>
    </row>
    <row r="728" spans="2:9" ht="15.75">
      <c r="B728" s="281"/>
      <c r="C728" s="281"/>
      <c r="D728" s="281"/>
      <c r="E728" s="281"/>
      <c r="F728" s="281"/>
      <c r="G728" s="281"/>
      <c r="H728" s="281"/>
      <c r="I728" s="281"/>
    </row>
    <row r="729" spans="2:9" ht="15.75">
      <c r="B729" s="281"/>
      <c r="C729" s="281"/>
      <c r="D729" s="281"/>
      <c r="E729" s="281"/>
      <c r="F729" s="281"/>
      <c r="G729" s="281"/>
      <c r="H729" s="281"/>
      <c r="I729" s="281"/>
    </row>
    <row r="730" spans="2:9" ht="15.75">
      <c r="B730" s="281"/>
      <c r="C730" s="281"/>
      <c r="D730" s="281"/>
      <c r="E730" s="281"/>
      <c r="F730" s="281"/>
      <c r="G730" s="281"/>
      <c r="H730" s="281"/>
      <c r="I730" s="281"/>
    </row>
    <row r="731" spans="2:9" ht="15.75">
      <c r="B731" s="281"/>
      <c r="C731" s="281"/>
      <c r="D731" s="281"/>
      <c r="E731" s="281"/>
      <c r="F731" s="281"/>
      <c r="G731" s="281"/>
      <c r="H731" s="281"/>
      <c r="I731" s="281"/>
    </row>
    <row r="732" spans="2:9" ht="15.75">
      <c r="B732" s="281"/>
      <c r="C732" s="281"/>
      <c r="D732" s="281"/>
      <c r="E732" s="281"/>
      <c r="F732" s="281"/>
      <c r="G732" s="281"/>
      <c r="H732" s="281"/>
      <c r="I732" s="281"/>
    </row>
    <row r="733" spans="2:9" ht="15.75">
      <c r="B733" s="281"/>
      <c r="C733" s="281"/>
      <c r="D733" s="281"/>
      <c r="E733" s="281"/>
      <c r="F733" s="281"/>
      <c r="G733" s="281"/>
      <c r="H733" s="281"/>
      <c r="I733" s="281"/>
    </row>
    <row r="734" spans="2:9" ht="15.75">
      <c r="B734" s="281"/>
      <c r="C734" s="281"/>
      <c r="D734" s="281"/>
      <c r="E734" s="281"/>
      <c r="F734" s="281"/>
      <c r="G734" s="281"/>
      <c r="H734" s="281"/>
      <c r="I734" s="281"/>
    </row>
    <row r="735" spans="2:9" ht="15.75">
      <c r="B735" s="281"/>
      <c r="C735" s="281"/>
      <c r="D735" s="281"/>
      <c r="E735" s="281"/>
      <c r="F735" s="281"/>
      <c r="G735" s="281"/>
      <c r="H735" s="281"/>
      <c r="I735" s="281"/>
    </row>
    <row r="736" spans="2:9" ht="15.75">
      <c r="B736" s="281"/>
      <c r="C736" s="281"/>
      <c r="D736" s="281"/>
      <c r="E736" s="281"/>
      <c r="F736" s="281"/>
      <c r="G736" s="281"/>
      <c r="H736" s="281"/>
      <c r="I736" s="281"/>
    </row>
    <row r="737" spans="2:9" ht="15.75">
      <c r="B737" s="281"/>
      <c r="C737" s="281"/>
      <c r="D737" s="281"/>
      <c r="E737" s="281"/>
      <c r="F737" s="281"/>
      <c r="G737" s="281"/>
      <c r="H737" s="281"/>
      <c r="I737" s="281"/>
    </row>
    <row r="738" spans="2:9" ht="15.75">
      <c r="B738" s="281"/>
      <c r="C738" s="281"/>
      <c r="D738" s="281"/>
      <c r="E738" s="281"/>
      <c r="F738" s="281"/>
      <c r="G738" s="281"/>
      <c r="H738" s="281"/>
      <c r="I738" s="281"/>
    </row>
    <row r="739" spans="2:9" ht="15.75">
      <c r="B739" s="281"/>
      <c r="C739" s="281"/>
      <c r="D739" s="281"/>
      <c r="E739" s="281"/>
      <c r="F739" s="281"/>
      <c r="G739" s="281"/>
      <c r="H739" s="281"/>
      <c r="I739" s="281"/>
    </row>
    <row r="740" spans="2:9" ht="15.75">
      <c r="B740" s="281"/>
      <c r="C740" s="281"/>
      <c r="D740" s="281"/>
      <c r="E740" s="281"/>
      <c r="F740" s="281"/>
      <c r="G740" s="281"/>
      <c r="H740" s="281"/>
      <c r="I740" s="281"/>
    </row>
    <row r="741" ht="15.75">
      <c r="I741" s="281"/>
    </row>
    <row r="742" ht="15.75">
      <c r="I742" s="281"/>
    </row>
    <row r="743" ht="15.75">
      <c r="I743" s="281"/>
    </row>
    <row r="744" ht="15.75">
      <c r="I744" s="281"/>
    </row>
    <row r="745" ht="15.75">
      <c r="I745" s="281"/>
    </row>
    <row r="746" ht="15.75">
      <c r="I746" s="281"/>
    </row>
    <row r="747" ht="15.75">
      <c r="I747" s="281"/>
    </row>
    <row r="748" ht="15.75">
      <c r="I748" s="281"/>
    </row>
    <row r="749" ht="15.75">
      <c r="I749" s="281"/>
    </row>
    <row r="750" ht="15.75">
      <c r="I750" s="281"/>
    </row>
    <row r="751" ht="15.75">
      <c r="I751" s="281"/>
    </row>
    <row r="752" ht="15.75">
      <c r="I752" s="281"/>
    </row>
    <row r="753" ht="15.75">
      <c r="I753" s="281"/>
    </row>
    <row r="754" ht="15.75">
      <c r="I754" s="281"/>
    </row>
    <row r="755" ht="15.75">
      <c r="I755" s="281"/>
    </row>
    <row r="756" ht="15.75">
      <c r="I756" s="281"/>
    </row>
    <row r="757" ht="15.75">
      <c r="I757" s="281"/>
    </row>
    <row r="758" ht="15.75">
      <c r="I758" s="281"/>
    </row>
    <row r="759" ht="15.75">
      <c r="I759" s="281"/>
    </row>
    <row r="760" ht="15.75">
      <c r="I760" s="281"/>
    </row>
    <row r="761" ht="15.75">
      <c r="I761" s="281"/>
    </row>
    <row r="762" ht="15.75">
      <c r="I762" s="281"/>
    </row>
    <row r="763" ht="15.75">
      <c r="I763" s="281"/>
    </row>
    <row r="764" ht="15.75">
      <c r="I764" s="281"/>
    </row>
    <row r="765" ht="15.75">
      <c r="I765" s="281"/>
    </row>
    <row r="766" ht="15.75">
      <c r="I766" s="281"/>
    </row>
    <row r="767" ht="15.75">
      <c r="I767" s="281"/>
    </row>
    <row r="768" ht="15.75">
      <c r="I768" s="281"/>
    </row>
    <row r="769" ht="15.75">
      <c r="I769" s="281"/>
    </row>
    <row r="770" ht="15.75">
      <c r="I770" s="281"/>
    </row>
    <row r="771" ht="15.75">
      <c r="I771" s="281"/>
    </row>
    <row r="772" ht="15.75">
      <c r="I772" s="281"/>
    </row>
    <row r="773" ht="15.75">
      <c r="I773" s="281"/>
    </row>
    <row r="774" ht="15.75">
      <c r="I774" s="281"/>
    </row>
    <row r="775" ht="15.75">
      <c r="I775" s="281"/>
    </row>
    <row r="776" ht="15.75">
      <c r="I776" s="281"/>
    </row>
    <row r="777" ht="15.75">
      <c r="I777" s="281"/>
    </row>
    <row r="778" ht="15.75">
      <c r="I778" s="281"/>
    </row>
    <row r="779" ht="15.75">
      <c r="I779" s="281"/>
    </row>
    <row r="780" ht="15.75">
      <c r="I780" s="281"/>
    </row>
  </sheetData>
  <mergeCells count="3">
    <mergeCell ref="A1:I1"/>
    <mergeCell ref="A2:I2"/>
    <mergeCell ref="C19:C20"/>
  </mergeCells>
  <printOptions horizontalCentered="1"/>
  <pageMargins left="0.7874015748031497" right="0.7874015748031497" top="0.7086614173228347" bottom="0.7086614173228347" header="0.5118110236220472" footer="0.11811023622047245"/>
  <pageSetup fitToHeight="3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79"/>
  <sheetViews>
    <sheetView workbookViewId="0" topLeftCell="A45">
      <selection activeCell="A45" sqref="A45"/>
    </sheetView>
  </sheetViews>
  <sheetFormatPr defaultColWidth="9.140625" defaultRowHeight="12.75"/>
  <cols>
    <col min="1" max="1" width="70.7109375" style="111" customWidth="1"/>
    <col min="2" max="2" width="12.8515625" style="111" customWidth="1"/>
    <col min="3" max="16384" width="9.140625" style="111" customWidth="1"/>
  </cols>
  <sheetData>
    <row r="3" spans="1:3" ht="30.75" customHeight="1">
      <c r="A3" s="569" t="s">
        <v>419</v>
      </c>
      <c r="B3" s="593"/>
      <c r="C3" s="535"/>
    </row>
    <row r="4" spans="1:3" ht="15.75">
      <c r="A4" s="535"/>
      <c r="B4" s="535"/>
      <c r="C4" s="535"/>
    </row>
    <row r="5" spans="1:3" ht="15.75">
      <c r="A5" s="559" t="s">
        <v>420</v>
      </c>
      <c r="B5" s="560" t="s">
        <v>421</v>
      </c>
      <c r="C5" s="535"/>
    </row>
    <row r="6" spans="1:3" ht="15.75">
      <c r="A6" s="561" t="s">
        <v>422</v>
      </c>
      <c r="B6" s="562">
        <v>11955.35</v>
      </c>
      <c r="C6" s="535"/>
    </row>
    <row r="7" spans="1:3" ht="15.75">
      <c r="A7" s="561" t="s">
        <v>423</v>
      </c>
      <c r="B7" s="562">
        <v>57200</v>
      </c>
      <c r="C7" s="535"/>
    </row>
    <row r="8" spans="1:3" ht="15.75">
      <c r="A8" s="561" t="s">
        <v>424</v>
      </c>
      <c r="B8" s="562">
        <v>65800.53</v>
      </c>
      <c r="C8" s="535"/>
    </row>
    <row r="9" spans="1:3" ht="15.75">
      <c r="A9" s="561" t="s">
        <v>425</v>
      </c>
      <c r="B9" s="562">
        <v>62950</v>
      </c>
      <c r="C9" s="535"/>
    </row>
    <row r="10" spans="1:3" ht="15.75">
      <c r="A10" s="561" t="s">
        <v>426</v>
      </c>
      <c r="B10" s="562">
        <v>85604</v>
      </c>
      <c r="C10" s="535"/>
    </row>
    <row r="11" spans="1:3" ht="15.75">
      <c r="A11" s="561" t="s">
        <v>427</v>
      </c>
      <c r="B11" s="562">
        <v>3161.96</v>
      </c>
      <c r="C11" s="535"/>
    </row>
    <row r="12" spans="1:3" ht="15.75">
      <c r="A12" s="561" t="s">
        <v>428</v>
      </c>
      <c r="B12" s="562">
        <v>61337.27</v>
      </c>
      <c r="C12" s="535"/>
    </row>
    <row r="13" spans="1:3" ht="15.75">
      <c r="A13" s="561" t="s">
        <v>429</v>
      </c>
      <c r="B13" s="562">
        <v>90733.78</v>
      </c>
      <c r="C13" s="535"/>
    </row>
    <row r="14" spans="1:3" ht="15.75">
      <c r="A14" s="561" t="s">
        <v>430</v>
      </c>
      <c r="B14" s="562">
        <v>5683.1</v>
      </c>
      <c r="C14" s="535"/>
    </row>
    <row r="15" spans="1:3" ht="15.75">
      <c r="A15" s="561" t="s">
        <v>431</v>
      </c>
      <c r="B15" s="562">
        <v>3695.84</v>
      </c>
      <c r="C15" s="535"/>
    </row>
    <row r="16" spans="1:3" ht="15.75">
      <c r="A16" s="561" t="s">
        <v>432</v>
      </c>
      <c r="B16" s="562">
        <v>5999.6</v>
      </c>
      <c r="C16" s="535"/>
    </row>
    <row r="17" spans="1:3" ht="15.75">
      <c r="A17" s="561" t="s">
        <v>433</v>
      </c>
      <c r="B17" s="561">
        <v>397.44</v>
      </c>
      <c r="C17" s="535"/>
    </row>
    <row r="18" spans="1:3" ht="15.75">
      <c r="A18" s="561" t="s">
        <v>434</v>
      </c>
      <c r="B18" s="562">
        <v>1810</v>
      </c>
      <c r="C18" s="535"/>
    </row>
    <row r="19" spans="1:3" ht="15.75">
      <c r="A19" s="561" t="s">
        <v>435</v>
      </c>
      <c r="B19" s="561">
        <v>420.24</v>
      </c>
      <c r="C19" s="535"/>
    </row>
    <row r="20" spans="1:3" ht="15.75">
      <c r="A20" s="561" t="s">
        <v>436</v>
      </c>
      <c r="B20" s="562">
        <v>8835.83</v>
      </c>
      <c r="C20" s="535"/>
    </row>
    <row r="21" spans="1:3" ht="15.75">
      <c r="A21" s="561" t="s">
        <v>437</v>
      </c>
      <c r="B21" s="562">
        <v>72428</v>
      </c>
      <c r="C21" s="535"/>
    </row>
    <row r="22" spans="1:3" ht="15.75">
      <c r="A22" s="561" t="s">
        <v>438</v>
      </c>
      <c r="B22" s="562">
        <v>47563.31</v>
      </c>
      <c r="C22" s="535"/>
    </row>
    <row r="23" spans="1:3" ht="15.75">
      <c r="A23" s="561" t="s">
        <v>439</v>
      </c>
      <c r="B23" s="562">
        <v>65581.39</v>
      </c>
      <c r="C23" s="535"/>
    </row>
    <row r="24" spans="1:3" ht="15.75">
      <c r="A24" s="561" t="s">
        <v>440</v>
      </c>
      <c r="B24" s="562">
        <v>57188.37</v>
      </c>
      <c r="C24" s="535"/>
    </row>
    <row r="25" spans="1:3" ht="15.75">
      <c r="A25" s="561" t="s">
        <v>441</v>
      </c>
      <c r="B25" s="562">
        <v>3853.29</v>
      </c>
      <c r="C25" s="535"/>
    </row>
    <row r="26" spans="1:3" ht="15.75">
      <c r="A26" s="561" t="s">
        <v>442</v>
      </c>
      <c r="B26" s="562">
        <v>1888.84</v>
      </c>
      <c r="C26" s="535"/>
    </row>
    <row r="27" spans="1:3" ht="15.75">
      <c r="A27" s="561" t="s">
        <v>443</v>
      </c>
      <c r="B27" s="562">
        <v>9947.12</v>
      </c>
      <c r="C27" s="535"/>
    </row>
    <row r="28" spans="1:3" ht="15.75">
      <c r="A28" s="561" t="s">
        <v>444</v>
      </c>
      <c r="B28" s="562">
        <v>13624.95</v>
      </c>
      <c r="C28" s="535"/>
    </row>
    <row r="29" spans="1:3" ht="15.75">
      <c r="A29" s="561" t="s">
        <v>445</v>
      </c>
      <c r="B29" s="562">
        <v>149911</v>
      </c>
      <c r="C29" s="535"/>
    </row>
    <row r="30" spans="1:3" ht="15.75">
      <c r="A30" s="561" t="s">
        <v>446</v>
      </c>
      <c r="B30" s="562">
        <v>48550</v>
      </c>
      <c r="C30" s="535"/>
    </row>
    <row r="31" spans="1:3" ht="15.75">
      <c r="A31" s="561" t="s">
        <v>447</v>
      </c>
      <c r="B31" s="562">
        <v>33059</v>
      </c>
      <c r="C31" s="535"/>
    </row>
    <row r="32" spans="1:3" ht="15.75">
      <c r="A32" s="561" t="s">
        <v>448</v>
      </c>
      <c r="B32" s="562">
        <v>23869.47</v>
      </c>
      <c r="C32" s="535"/>
    </row>
    <row r="33" spans="1:3" ht="15.75">
      <c r="A33" s="561" t="s">
        <v>449</v>
      </c>
      <c r="B33" s="562">
        <v>19107.85</v>
      </c>
      <c r="C33" s="535"/>
    </row>
    <row r="34" spans="1:3" ht="15.75">
      <c r="A34" s="561" t="s">
        <v>450</v>
      </c>
      <c r="B34" s="562">
        <v>9861.17</v>
      </c>
      <c r="C34" s="535"/>
    </row>
    <row r="35" spans="1:3" ht="15.75">
      <c r="A35" s="561" t="s">
        <v>451</v>
      </c>
      <c r="B35" s="562">
        <v>14006</v>
      </c>
      <c r="C35" s="535"/>
    </row>
    <row r="36" spans="1:3" ht="15.75">
      <c r="A36" s="561" t="s">
        <v>452</v>
      </c>
      <c r="B36" s="562">
        <v>18000</v>
      </c>
      <c r="C36" s="535"/>
    </row>
    <row r="37" spans="1:3" ht="15.75">
      <c r="A37" s="561" t="s">
        <v>453</v>
      </c>
      <c r="B37" s="562">
        <v>2338</v>
      </c>
      <c r="C37" s="535"/>
    </row>
    <row r="38" spans="1:3" ht="15.75">
      <c r="A38" s="561" t="s">
        <v>454</v>
      </c>
      <c r="B38" s="562">
        <v>84061</v>
      </c>
      <c r="C38" s="535"/>
    </row>
    <row r="39" spans="1:3" ht="15.75">
      <c r="A39" s="561" t="s">
        <v>455</v>
      </c>
      <c r="B39" s="562">
        <v>352556.83</v>
      </c>
      <c r="C39" s="535"/>
    </row>
    <row r="40" spans="1:3" ht="15.75">
      <c r="A40" s="561" t="s">
        <v>456</v>
      </c>
      <c r="B40" s="562">
        <v>49523.27</v>
      </c>
      <c r="C40" s="535"/>
    </row>
    <row r="41" spans="1:3" ht="15.75">
      <c r="A41" s="561" t="s">
        <v>457</v>
      </c>
      <c r="B41" s="562">
        <v>56664</v>
      </c>
      <c r="C41" s="535"/>
    </row>
    <row r="42" spans="1:3" ht="15.75">
      <c r="A42" s="561" t="s">
        <v>458</v>
      </c>
      <c r="B42" s="562">
        <v>554110.82</v>
      </c>
      <c r="C42" s="535"/>
    </row>
    <row r="43" spans="1:3" ht="15.75">
      <c r="A43" s="561" t="s">
        <v>459</v>
      </c>
      <c r="B43" s="562">
        <v>69329.76</v>
      </c>
      <c r="C43" s="535"/>
    </row>
    <row r="44" spans="1:3" ht="15.75">
      <c r="A44" s="561" t="s">
        <v>460</v>
      </c>
      <c r="B44" s="562">
        <v>5359.94</v>
      </c>
      <c r="C44" s="535"/>
    </row>
    <row r="45" spans="1:3" ht="15.75">
      <c r="A45" s="561" t="s">
        <v>461</v>
      </c>
      <c r="B45" s="562">
        <v>100000</v>
      </c>
      <c r="C45" s="535"/>
    </row>
    <row r="46" spans="1:3" ht="15.75">
      <c r="A46" s="561" t="s">
        <v>462</v>
      </c>
      <c r="B46" s="562">
        <v>201546.52</v>
      </c>
      <c r="C46" s="535"/>
    </row>
    <row r="47" spans="1:3" ht="15.75">
      <c r="A47" s="561" t="s">
        <v>463</v>
      </c>
      <c r="B47" s="562">
        <v>11928</v>
      </c>
      <c r="C47" s="535"/>
    </row>
    <row r="48" spans="1:3" ht="15.75">
      <c r="A48" s="561" t="s">
        <v>464</v>
      </c>
      <c r="B48" s="562">
        <v>303220.61</v>
      </c>
      <c r="C48" s="535"/>
    </row>
    <row r="49" spans="1:3" ht="15.75">
      <c r="A49" s="561" t="s">
        <v>465</v>
      </c>
      <c r="B49" s="562">
        <v>178207.93</v>
      </c>
      <c r="C49" s="535"/>
    </row>
    <row r="50" spans="1:3" ht="15.75">
      <c r="A50" s="561" t="s">
        <v>466</v>
      </c>
      <c r="B50" s="562">
        <v>24655.19</v>
      </c>
      <c r="C50" s="535"/>
    </row>
    <row r="51" spans="1:3" ht="15.75">
      <c r="A51" s="561" t="s">
        <v>467</v>
      </c>
      <c r="B51" s="562">
        <v>775787.73</v>
      </c>
      <c r="C51" s="535"/>
    </row>
    <row r="52" spans="1:3" ht="15.75">
      <c r="A52" s="561" t="s">
        <v>468</v>
      </c>
      <c r="B52" s="562">
        <v>85389.9</v>
      </c>
      <c r="C52" s="535"/>
    </row>
    <row r="53" spans="1:3" ht="15.75">
      <c r="A53" s="561" t="s">
        <v>469</v>
      </c>
      <c r="B53" s="562">
        <v>48796.32</v>
      </c>
      <c r="C53" s="535"/>
    </row>
    <row r="54" spans="1:3" ht="15.75">
      <c r="A54" s="561" t="s">
        <v>470</v>
      </c>
      <c r="B54" s="562">
        <v>222765.96</v>
      </c>
      <c r="C54" s="535"/>
    </row>
    <row r="55" spans="1:3" ht="15.75">
      <c r="A55" s="561" t="s">
        <v>471</v>
      </c>
      <c r="B55" s="562">
        <v>611312.89</v>
      </c>
      <c r="C55" s="535"/>
    </row>
    <row r="56" spans="1:3" ht="15.75">
      <c r="A56" s="561" t="s">
        <v>472</v>
      </c>
      <c r="B56" s="562">
        <v>36171.26</v>
      </c>
      <c r="C56" s="535"/>
    </row>
    <row r="57" spans="1:3" ht="15.75">
      <c r="A57" s="561" t="s">
        <v>473</v>
      </c>
      <c r="B57" s="562">
        <v>8113.82</v>
      </c>
      <c r="C57" s="535"/>
    </row>
    <row r="58" spans="1:3" ht="15.75">
      <c r="A58" s="561" t="s">
        <v>474</v>
      </c>
      <c r="B58" s="562">
        <v>54685</v>
      </c>
      <c r="C58" s="535"/>
    </row>
    <row r="59" spans="1:3" ht="15.75">
      <c r="A59" s="561" t="s">
        <v>475</v>
      </c>
      <c r="B59" s="562">
        <v>27060.64</v>
      </c>
      <c r="C59" s="535"/>
    </row>
    <row r="60" spans="1:3" ht="15.75">
      <c r="A60" s="561" t="s">
        <v>476</v>
      </c>
      <c r="B60" s="562">
        <v>29846</v>
      </c>
      <c r="C60" s="535"/>
    </row>
    <row r="61" spans="1:3" ht="15.75">
      <c r="A61" s="561" t="s">
        <v>477</v>
      </c>
      <c r="B61" s="562">
        <v>11856</v>
      </c>
      <c r="C61" s="535"/>
    </row>
    <row r="62" spans="1:3" ht="15.75">
      <c r="A62" s="561" t="s">
        <v>478</v>
      </c>
      <c r="B62" s="562">
        <v>190895</v>
      </c>
      <c r="C62" s="535"/>
    </row>
    <row r="63" spans="1:3" ht="15.75">
      <c r="A63" s="561" t="s">
        <v>479</v>
      </c>
      <c r="B63" s="562">
        <v>39457</v>
      </c>
      <c r="C63" s="535"/>
    </row>
    <row r="64" spans="1:3" ht="15.75">
      <c r="A64" s="561" t="s">
        <v>480</v>
      </c>
      <c r="B64" s="562">
        <v>13800</v>
      </c>
      <c r="C64" s="535"/>
    </row>
    <row r="65" spans="1:3" ht="15.75">
      <c r="A65" s="561" t="s">
        <v>481</v>
      </c>
      <c r="B65" s="562">
        <v>22369</v>
      </c>
      <c r="C65" s="535"/>
    </row>
    <row r="66" spans="1:3" ht="15.75">
      <c r="A66" s="561" t="s">
        <v>482</v>
      </c>
      <c r="B66" s="562">
        <v>30563</v>
      </c>
      <c r="C66" s="535"/>
    </row>
    <row r="67" spans="1:3" ht="15.75">
      <c r="A67" s="561" t="s">
        <v>483</v>
      </c>
      <c r="B67" s="562">
        <v>15000</v>
      </c>
      <c r="C67" s="535"/>
    </row>
    <row r="68" spans="1:3" ht="15.75">
      <c r="A68" s="561" t="s">
        <v>484</v>
      </c>
      <c r="B68" s="562">
        <v>2930</v>
      </c>
      <c r="C68" s="535"/>
    </row>
    <row r="69" spans="1:3" ht="15.75">
      <c r="A69" s="561" t="s">
        <v>485</v>
      </c>
      <c r="B69" s="562">
        <v>7447</v>
      </c>
      <c r="C69" s="535"/>
    </row>
    <row r="70" spans="1:3" ht="15.75">
      <c r="A70" s="561" t="s">
        <v>486</v>
      </c>
      <c r="B70" s="562">
        <v>10000</v>
      </c>
      <c r="C70" s="535"/>
    </row>
    <row r="71" spans="1:3" ht="15.75">
      <c r="A71" s="561" t="s">
        <v>487</v>
      </c>
      <c r="B71" s="562">
        <v>10000</v>
      </c>
      <c r="C71" s="535"/>
    </row>
    <row r="72" spans="1:3" ht="15.75">
      <c r="A72" s="561" t="s">
        <v>488</v>
      </c>
      <c r="B72" s="562">
        <v>10000</v>
      </c>
      <c r="C72" s="535"/>
    </row>
    <row r="73" spans="1:3" ht="15.75">
      <c r="A73" s="561" t="s">
        <v>430</v>
      </c>
      <c r="B73" s="562">
        <v>10000</v>
      </c>
      <c r="C73" s="535"/>
    </row>
    <row r="74" spans="1:3" ht="15.75">
      <c r="A74" s="561" t="s">
        <v>489</v>
      </c>
      <c r="B74" s="562">
        <v>20033</v>
      </c>
      <c r="C74" s="535"/>
    </row>
    <row r="75" spans="1:3" ht="15.75">
      <c r="A75" s="561" t="s">
        <v>490</v>
      </c>
      <c r="B75" s="562">
        <v>19587</v>
      </c>
      <c r="C75" s="535"/>
    </row>
    <row r="76" spans="1:3" ht="15.75">
      <c r="A76" s="561" t="s">
        <v>491</v>
      </c>
      <c r="B76" s="562">
        <v>21744</v>
      </c>
      <c r="C76" s="535"/>
    </row>
    <row r="77" spans="1:3" ht="15.75">
      <c r="A77" s="561" t="s">
        <v>492</v>
      </c>
      <c r="B77" s="562">
        <v>6167</v>
      </c>
      <c r="C77" s="535"/>
    </row>
    <row r="78" spans="1:2" ht="15.75">
      <c r="A78" s="561" t="s">
        <v>493</v>
      </c>
      <c r="B78" s="562">
        <v>3000</v>
      </c>
    </row>
    <row r="79" spans="1:2" ht="15.75">
      <c r="A79" s="563" t="s">
        <v>494</v>
      </c>
      <c r="B79" s="564">
        <f>SUM(B6:B78)</f>
        <v>5392304.089999999</v>
      </c>
    </row>
  </sheetData>
  <mergeCells count="1">
    <mergeCell ref="A3:B3"/>
  </mergeCells>
  <printOptions horizontalCentered="1"/>
  <pageMargins left="0.7480314960629921" right="0.7480314960629921" top="0.4724409448818898" bottom="0.35433070866141736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“Par valsts budžetu 2004. gadam” paskaidrojumi. 6.1. nodaļa. Valsts parāds, galvojumi, aizdevumi un atmaksas</dc:title>
  <dc:subject>paskaidrojuma raksts</dc:subject>
  <dc:creator>AigaV</dc:creator>
  <cp:keywords/>
  <dc:description/>
  <cp:lastModifiedBy>Td-malzu</cp:lastModifiedBy>
  <cp:lastPrinted>2003-09-24T05:46:06Z</cp:lastPrinted>
  <dcterms:created xsi:type="dcterms:W3CDTF">2003-08-22T06:04:48Z</dcterms:created>
  <dcterms:modified xsi:type="dcterms:W3CDTF">2003-09-24T13:10:37Z</dcterms:modified>
  <cp:category/>
  <cp:version/>
  <cp:contentType/>
  <cp:contentStatus/>
</cp:coreProperties>
</file>